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099" documentId="13_ncr:1_{F6CB121F-512D-4AA6-A0C1-0FB36C537598}" xr6:coauthVersionLast="47" xr6:coauthVersionMax="47" xr10:uidLastSave="{618D0429-EF9F-4299-8661-44219C14F67A}"/>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L3" i="6"/>
  <c r="L4" i="6"/>
  <c r="L2" i="6"/>
  <c r="J4" i="6"/>
  <c r="J3" i="6"/>
  <c r="J2" i="6"/>
  <c r="I2" i="6"/>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114" i="5"/>
  <c r="J114" i="5"/>
  <c r="I114" i="5"/>
  <c r="G114" i="5"/>
  <c r="B114"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5" i="5"/>
  <c r="L6" i="5"/>
  <c r="L7" i="5"/>
  <c r="L8" i="5"/>
  <c r="L9" i="5"/>
  <c r="L10" i="5"/>
  <c r="L11" i="5"/>
  <c r="L12" i="5"/>
  <c r="L13" i="5"/>
  <c r="L14" i="5"/>
  <c r="L15" i="5"/>
  <c r="L16" i="5"/>
  <c r="L17" i="5"/>
  <c r="L18" i="5"/>
  <c r="L19" i="5"/>
  <c r="L20" i="5"/>
  <c r="L21" i="5"/>
  <c r="L22" i="5"/>
  <c r="L23" i="5"/>
  <c r="L24" i="5"/>
  <c r="L25" i="5"/>
  <c r="L26" i="5"/>
  <c r="J5" i="5"/>
  <c r="J6" i="5"/>
  <c r="J7" i="5"/>
  <c r="J8" i="5"/>
  <c r="J9" i="5"/>
  <c r="J10" i="5"/>
  <c r="J11" i="5"/>
  <c r="J12" i="5"/>
  <c r="J13" i="5"/>
  <c r="J14" i="5"/>
  <c r="J15" i="5"/>
  <c r="J16" i="5"/>
  <c r="J17" i="5"/>
  <c r="J18" i="5"/>
  <c r="J19" i="5"/>
  <c r="J20" i="5"/>
  <c r="J21" i="5"/>
  <c r="J22" i="5"/>
  <c r="J23" i="5"/>
  <c r="J24" i="5"/>
  <c r="J25" i="5"/>
  <c r="J26" i="5"/>
  <c r="I5" i="5"/>
  <c r="I6" i="5"/>
  <c r="I7" i="5"/>
  <c r="I8" i="5"/>
  <c r="I9" i="5"/>
  <c r="I10" i="5"/>
  <c r="I11" i="5"/>
  <c r="I12" i="5"/>
  <c r="I13" i="5"/>
  <c r="I14" i="5"/>
  <c r="I15" i="5"/>
  <c r="I16" i="5"/>
  <c r="I17" i="5"/>
  <c r="I18" i="5"/>
  <c r="I19" i="5"/>
  <c r="I20" i="5"/>
  <c r="I21" i="5"/>
  <c r="I22" i="5"/>
  <c r="I23" i="5"/>
  <c r="I24" i="5"/>
  <c r="I25" i="5"/>
  <c r="I26" i="5"/>
  <c r="G5" i="5"/>
  <c r="G6" i="5"/>
  <c r="G7" i="5"/>
  <c r="G8" i="5"/>
  <c r="G9" i="5"/>
  <c r="G10" i="5"/>
  <c r="G11" i="5"/>
  <c r="G12" i="5"/>
  <c r="G13" i="5"/>
  <c r="G14" i="5"/>
  <c r="G15" i="5"/>
  <c r="G16" i="5"/>
  <c r="G17" i="5"/>
  <c r="G18" i="5"/>
  <c r="G19" i="5"/>
  <c r="G20" i="5"/>
  <c r="G21" i="5"/>
  <c r="G22" i="5"/>
  <c r="G23" i="5"/>
  <c r="G24" i="5"/>
  <c r="G25" i="5"/>
  <c r="G26" i="5"/>
  <c r="B5" i="5"/>
  <c r="B6" i="5"/>
  <c r="B7" i="5"/>
  <c r="B8" i="5"/>
  <c r="B9" i="5"/>
  <c r="B10" i="5"/>
  <c r="B11" i="5"/>
  <c r="B12" i="5"/>
  <c r="B13" i="5"/>
  <c r="B14" i="5"/>
  <c r="B15" i="5"/>
  <c r="B16" i="5"/>
  <c r="B17" i="5"/>
  <c r="B18" i="5"/>
  <c r="B19" i="5"/>
  <c r="B20" i="5"/>
  <c r="B21" i="5"/>
  <c r="B22" i="5"/>
  <c r="B23" i="5"/>
  <c r="B24" i="5"/>
  <c r="B25" i="5"/>
  <c r="B26"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<sst xmlns="http://schemas.openxmlformats.org/spreadsheetml/2006/main" count="178660" uniqueCount="39090">
  <si>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</si>
  <si>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</si>
  <si>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</si>
  <si>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</si>
  <si>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</si>
  <si>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</si>
  <si>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</si>
  <si>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</si>
  <si>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</si>
  <si>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</si>
  <si>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</si>
  <si>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</si>
  <si>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</si>
  <si>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</si>
  <si>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</si>
  <si>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</si>
  <si>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</si>
  <si>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</si>
  <si>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</si>
  <si>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</si>
  <si>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</si>
  <si>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</si>
  <si>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</si>
  <si>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</si>
  <si>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</si>
  <si>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</si>
  <si>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</si>
  <si>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</si>
  <si>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</si>
  <si>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</si>
  <si>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</si>
  <si>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</si>
  <si>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</si>
  <si>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</si>
  <si>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</si>
  <si>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</si>
  <si>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</si>
  <si>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</si>
  <si>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</si>
  <si>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</si>
  <si>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</si>
  <si>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</si>
  <si>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</si>
  <si>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</si>
  <si>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</si>
  <si>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</si>
  <si>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</si>
  <si>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</si>
  <si>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</si>
  <si>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</si>
  <si>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</si>
  <si>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</si>
  <si>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</si>
  <si>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</si>
  <si>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</si>
  <si>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</si>
  <si>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</si>
  <si>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</si>
  <si>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</si>
  <si>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</si>
  <si>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</si>
  <si>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</si>
  <si>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</si>
  <si>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</si>
  <si>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</si>
  <si>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</si>
  <si>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</si>
  <si>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</si>
  <si>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</si>
  <si>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</si>
  <si>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</si>
  <si>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</si>
  <si>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</si>
  <si>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</si>
  <si>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</si>
  <si>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</si>
  <si>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</si>
  <si>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</si>
  <si>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</si>
  <si>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</si>
  <si>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</si>
  <si>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</si>
  <si>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</si>
  <si>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</si>
  <si>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</si>
  <si>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</si>
  <si>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</si>
  <si>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</si>
  <si>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</si>
  <si>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</si>
  <si>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</si>
  <si>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</si>
  <si>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</si>
  <si>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</si>
  <si>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</si>
  <si>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</si>
  <si>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</si>
  <si>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</si>
  <si>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</si>
  <si>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</si>
  <si>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</si>
  <si>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</si>
  <si>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</si>
  <si>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</si>
  <si>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</si>
  <si>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</si>
  <si>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</si>
  <si>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</si>
  <si>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</si>
  <si>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</si>
  <si>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</si>
  <si>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</si>
  <si>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</si>
  <si>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</si>
  <si>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</si>
  <si>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</si>
  <si>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</si>
  <si>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</si>
  <si>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</si>
  <si>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</si>
  <si>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</si>
  <si>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</si>
  <si>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</si>
  <si>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</si>
  <si>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</si>
  <si>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</si>
  <si>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</si>
  <si>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</si>
  <si>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</si>
  <si>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</si>
  <si>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</si>
  <si>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</si>
  <si>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</si>
  <si>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</si>
  <si>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</si>
  <si>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</si>
  <si>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</si>
  <si>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</si>
  <si>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</si>
  <si>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</si>
  <si>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</si>
  <si>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</si>
  <si>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</si>
  <si>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</si>
  <si>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</si>
  <si>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</si>
  <si>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</si>
  <si>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</si>
  <si>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</si>
  <si>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</si>
  <si>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</si>
  <si>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</si>
  <si>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</si>
  <si>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</si>
  <si>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</si>
  <si>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</si>
  <si>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</si>
  <si>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</si>
  <si>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</si>
  <si>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</si>
  <si>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</si>
  <si>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</si>
  <si>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</si>
  <si>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</si>
  <si>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</si>
  <si>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</si>
  <si>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</si>
  <si>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</si>
  <si>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</si>
  <si>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</si>
  <si>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</si>
  <si>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</si>
  <si>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</si>
  <si>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</si>
  <si>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</si>
  <si>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</si>
  <si>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</si>
  <si>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</si>
  <si>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</si>
  <si>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</si>
  <si>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</si>
  <si>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</si>
  <si>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</si>
  <si>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</si>
  <si>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</si>
  <si>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</si>
  <si>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</si>
  <si>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</si>
  <si>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</si>
  <si>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</si>
  <si>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</si>
  <si>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</si>
  <si>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</si>
  <si>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</si>
  <si>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</si>
  <si>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</si>
  <si>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</si>
  <si>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</si>
  <si>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</si>
  <si>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</si>
  <si>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</si>
  <si>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</si>
  <si>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</si>
  <si>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</si>
  <si>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</si>
  <si>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</si>
  <si>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</si>
  <si>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</si>
  <si>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</si>
  <si>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</si>
  <si>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</si>
  <si>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</si>
  <si>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</si>
  <si>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</si>
  <si>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</si>
  <si>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</si>
  <si>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</si>
  <si>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</si>
  <si>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</si>
  <si>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</si>
  <si>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</si>
  <si>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</si>
  <si>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</si>
  <si>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</si>
  <si>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</si>
  <si>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</si>
  <si>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</si>
  <si>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</si>
  <si>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</si>
  <si>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</si>
  <si>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</si>
  <si>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</si>
  <si>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</si>
  <si>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</si>
  <si>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</si>
  <si>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</si>
  <si>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</si>
  <si>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</si>
  <si>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</si>
  <si>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</si>
  <si>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</si>
  <si>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</si>
  <si>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</si>
  <si>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</si>
  <si>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</si>
  <si>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</si>
  <si>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</si>
  <si>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</si>
  <si>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</si>
  <si>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</si>
  <si>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</si>
  <si>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</si>
  <si>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</si>
  <si>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</si>
  <si>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</si>
  <si>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</si>
  <si>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</si>
  <si>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</si>
  <si>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</si>
  <si>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</si>
  <si>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</si>
  <si>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</si>
  <si>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</si>
  <si>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</si>
  <si>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</si>
  <si>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</si>
  <si>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</si>
  <si>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</si>
  <si>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</si>
  <si>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</si>
  <si>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</si>
  <si>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</si>
  <si>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</si>
  <si>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</si>
  <si>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</si>
  <si>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</si>
  <si>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</si>
  <si>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</si>
  <si>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</si>
  <si>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</si>
  <si>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</si>
  <si>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</si>
  <si>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</si>
  <si>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</si>
  <si>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</si>
  <si>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</si>
  <si>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</si>
  <si>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</si>
  <si>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</si>
  <si>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</si>
  <si>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</si>
  <si>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</si>
  <si>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</si>
  <si>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</si>
  <si>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</si>
  <si>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</si>
  <si>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</si>
  <si>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</si>
  <si>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</si>
  <si>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</si>
  <si>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</si>
  <si>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</si>
  <si>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</si>
  <si>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</si>
  <si>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</si>
  <si>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</si>
  <si>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</si>
  <si>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</si>
  <si>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</si>
  <si>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</si>
  <si>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</si>
  <si>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</si>
  <si>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</si>
  <si>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</si>
  <si>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</si>
  <si>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</si>
  <si>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</si>
  <si>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</si>
  <si>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</si>
  <si>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</si>
  <si>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</si>
  <si>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</si>
  <si>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</si>
  <si>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</si>
  <si>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</si>
  <si>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</si>
  <si>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</si>
  <si>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</si>
  <si>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</si>
  <si>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</si>
  <si>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</si>
  <si>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</si>
  <si>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</si>
  <si>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</si>
  <si>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</si>
  <si>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</si>
  <si>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</si>
  <si>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</si>
  <si>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</si>
  <si>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</si>
  <si>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</si>
  <si>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</si>
  <si>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</si>
  <si>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</si>
  <si>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</si>
  <si>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</si>
  <si>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</si>
  <si>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</si>
  <si>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</si>
  <si>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</si>
  <si>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</si>
  <si>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</si>
  <si>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</si>
  <si>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</si>
  <si>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</si>
  <si>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</si>
  <si>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</si>
  <si>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</si>
  <si>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</si>
  <si>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</si>
  <si>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</si>
  <si>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</si>
  <si>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</si>
  <si>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</si>
  <si>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</si>
  <si>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</si>
  <si>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</si>
  <si>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</si>
  <si>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</si>
  <si>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</si>
  <si>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</si>
  <si>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</si>
  <si>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</si>
  <si>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</si>
  <si>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</si>
  <si>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</si>
  <si>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</si>
  <si>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</si>
  <si>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</si>
  <si>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</si>
  <si>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</si>
  <si>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</si>
  <si>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</si>
  <si>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</si>
  <si>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</si>
  <si>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</si>
  <si>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</si>
  <si>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</si>
  <si>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</si>
  <si>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</si>
  <si>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</si>
  <si>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</si>
  <si>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</si>
  <si>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</si>
  <si>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</si>
  <si>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</si>
  <si>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</si>
  <si>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</si>
  <si>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</si>
  <si>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</si>
  <si>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</si>
  <si>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</si>
  <si>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</si>
  <si>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</si>
  <si>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</si>
  <si>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</si>
  <si>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</si>
  <si>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</si>
  <si>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</si>
  <si>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</si>
  <si>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</si>
  <si>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</si>
  <si>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</si>
  <si>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</si>
  <si>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</si>
  <si>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</si>
  <si>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</si>
  <si>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</si>
  <si>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</si>
  <si>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</si>
  <si>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</si>
  <si>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</si>
  <si>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</si>
  <si>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</si>
  <si>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</si>
  <si>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</si>
  <si>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</si>
  <si>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</si>
  <si>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</si>
  <si>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</si>
  <si>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</si>
  <si>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</si>
  <si>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</si>
  <si>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</si>
  <si>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</si>
  <si>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</si>
  <si>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</si>
  <si>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</si>
  <si>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</si>
  <si>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</si>
  <si>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</si>
  <si>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</si>
  <si>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</si>
  <si>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</si>
  <si>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</si>
  <si>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</si>
  <si>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</si>
  <si>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</si>
  <si>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</si>
  <si>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</si>
  <si>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</si>
  <si>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</si>
  <si>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</si>
  <si>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</si>
  <si>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</si>
  <si>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</si>
  <si>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</si>
  <si>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</si>
  <si>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</si>
  <si>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</si>
  <si>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</si>
  <si>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</si>
  <si>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</si>
  <si>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</si>
  <si>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</si>
  <si>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</si>
  <si>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</si>
  <si>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</si>
  <si>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</si>
  <si>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</si>
  <si>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</si>
  <si>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</si>
  <si>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</si>
  <si>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</si>
  <si>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</si>
  <si>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</si>
  <si>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</si>
  <si>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</si>
  <si>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</si>
  <si>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</si>
  <si>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</si>
  <si>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</si>
  <si>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</si>
  <si>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</si>
  <si>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</si>
  <si>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</si>
  <si>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</si>
  <si>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</si>
  <si>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</si>
  <si>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</si>
  <si>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</si>
  <si>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</si>
  <si>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</si>
  <si>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</si>
  <si>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</si>
  <si>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</si>
  <si>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</si>
  <si>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</si>
  <si>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</si>
  <si>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</si>
  <si>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</si>
  <si>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</si>
  <si>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</si>
  <si>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</si>
  <si>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</si>
  <si>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</si>
  <si>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</si>
  <si>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</si>
  <si>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</si>
  <si>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</si>
  <si>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</si>
  <si>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</si>
  <si>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</si>
  <si>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</si>
  <si>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</si>
  <si>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</si>
  <si>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</si>
  <si>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</si>
  <si>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</si>
  <si>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</si>
  <si>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</si>
  <si>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</si>
  <si>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</si>
  <si>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</si>
  <si>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</si>
  <si>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</si>
  <si>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</si>
  <si>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</si>
  <si>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</si>
  <si>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</si>
  <si>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</si>
  <si>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</si>
  <si>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</si>
  <si>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</si>
  <si>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</si>
  <si>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</si>
  <si>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</si>
  <si>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</si>
  <si>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</si>
  <si>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</si>
  <si>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</si>
  <si>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</si>
  <si>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</si>
  <si>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</si>
  <si>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</si>
  <si>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</si>
  <si>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</si>
  <si>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</si>
  <si>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</si>
  <si>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</si>
  <si>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</si>
  <si>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</si>
  <si>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</si>
  <si>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</si>
  <si>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</si>
  <si>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</si>
  <si>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</si>
  <si>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</si>
  <si>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</si>
  <si>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</si>
  <si>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</si>
  <si>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</si>
  <si>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</si>
  <si>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</si>
  <si>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</si>
  <si>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</si>
  <si>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</si>
  <si>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</si>
  <si>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</si>
  <si>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</si>
  <si>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</si>
  <si>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</si>
  <si>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</si>
  <si>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</si>
  <si>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</si>
  <si>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</si>
  <si>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</si>
  <si>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</si>
  <si>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</si>
  <si>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</si>
  <si>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</si>
  <si>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</si>
  <si>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</si>
  <si>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</si>
  <si>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</si>
  <si>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</si>
  <si>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</si>
  <si>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</si>
  <si>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</si>
  <si>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</si>
  <si>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</si>
  <si>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</si>
  <si>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</si>
  <si>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</si>
  <si>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</si>
  <si>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</si>
  <si>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</si>
  <si>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</si>
  <si>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</si>
  <si>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</si>
  <si>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</si>
  <si>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</si>
  <si>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</si>
  <si>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</si>
  <si>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</si>
  <si>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</si>
  <si>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</si>
  <si>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</si>
  <si>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</si>
  <si>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</si>
  <si>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</si>
  <si>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</si>
  <si>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</si>
  <si>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</si>
  <si>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</si>
  <si>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</si>
  <si>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</si>
  <si>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</si>
  <si>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</si>
  <si>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</si>
  <si>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</si>
  <si>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</si>
  <si>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</si>
  <si>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</si>
  <si>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</si>
  <si>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</si>
  <si>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</si>
  <si>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</si>
  <si>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</si>
  <si>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</si>
  <si>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</si>
  <si>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</si>
  <si>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</si>
  <si>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</si>
  <si>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</si>
  <si>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</si>
  <si>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</si>
  <si>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</si>
  <si>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</si>
  <si>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</si>
  <si>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</si>
  <si>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</si>
  <si>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</si>
  <si>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</si>
  <si>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</si>
  <si>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</si>
  <si>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</si>
  <si>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</si>
  <si>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</si>
  <si>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</si>
  <si>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</si>
  <si>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</si>
  <si>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</si>
  <si>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</si>
  <si>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</si>
  <si>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</si>
  <si>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</si>
  <si>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</si>
  <si>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</si>
  <si>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</si>
  <si>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</si>
  <si>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</si>
  <si>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</si>
  <si>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</si>
  <si>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</si>
  <si>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</si>
  <si>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</si>
  <si>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</si>
  <si>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</si>
  <si>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</si>
  <si>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</si>
  <si>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</si>
  <si>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</si>
  <si>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</si>
  <si>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</si>
  <si>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</si>
  <si>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</si>
  <si>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</si>
  <si>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</si>
  <si>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</si>
  <si>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</si>
  <si>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</si>
  <si>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</si>
  <si>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</si>
  <si>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</si>
  <si>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</si>
  <si>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</si>
  <si>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</si>
  <si>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</si>
  <si>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</si>
  <si>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</si>
  <si>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</si>
  <si>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</si>
  <si>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</si>
  <si>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</si>
  <si>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</si>
  <si>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</si>
  <si>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</si>
  <si>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</si>
  <si>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</si>
  <si>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</si>
  <si>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</si>
  <si>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</si>
  <si>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</si>
  <si>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</si>
  <si>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</si>
  <si>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</si>
  <si>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</si>
  <si>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</si>
  <si>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</si>
  <si>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</si>
  <si>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</si>
  <si>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</si>
  <si>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</si>
  <si>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</si>
  <si>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</si>
  <si>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</si>
  <si>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</si>
  <si>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</si>
  <si>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</si>
  <si>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</si>
  <si>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</si>
  <si>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</si>
  <si>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</si>
  <si>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</si>
  <si>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</si>
  <si>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</si>
  <si>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</si>
  <si>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</si>
  <si>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</si>
  <si>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</si>
  <si>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</si>
  <si>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</si>
  <si>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</si>
  <si>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</si>
  <si>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</si>
  <si>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</si>
  <si>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</si>
  <si>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</si>
  <si>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</si>
  <si>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</si>
  <si>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</si>
  <si>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</si>
  <si>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</si>
  <si>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</si>
  <si>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</si>
  <si>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</si>
  <si>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</si>
  <si>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</si>
  <si>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</si>
  <si>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</si>
  <si>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</si>
  <si>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</si>
  <si>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</si>
  <si>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</si>
  <si>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</si>
  <si>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</si>
  <si>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</si>
  <si>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</si>
  <si>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</si>
  <si>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</si>
  <si>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</si>
  <si>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</si>
  <si>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</si>
  <si>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</si>
  <si>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</si>
  <si>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</si>
  <si>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</si>
  <si>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</si>
  <si>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</si>
  <si>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</si>
  <si>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</si>
  <si>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</si>
  <si>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</si>
  <si>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</si>
  <si>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</si>
  <si>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</si>
  <si>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</si>
  <si>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</si>
  <si>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</si>
  <si>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</si>
  <si>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</si>
  <si>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</si>
  <si>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</si>
  <si>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</si>
  <si>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</si>
  <si>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</si>
  <si>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</si>
  <si>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</si>
  <si>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</si>
  <si>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</si>
  <si>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</si>
  <si>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</si>
  <si>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</si>
  <si>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</si>
  <si>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</si>
  <si>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</si>
  <si>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</si>
  <si>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</si>
  <si>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</si>
  <si>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</si>
  <si>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</si>
  <si>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</si>
  <si>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</si>
  <si>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</si>
  <si>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</si>
  <si>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</si>
  <si>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</si>
  <si>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</si>
  <si>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</si>
  <si>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</si>
  <si>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</si>
  <si>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</si>
  <si>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</si>
  <si>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</si>
  <si>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</si>
  <si>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</si>
  <si>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</si>
  <si>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</si>
  <si>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</si>
  <si>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</si>
  <si>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</si>
  <si>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</si>
  <si>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</si>
  <si>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</si>
  <si>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</si>
  <si>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</si>
  <si>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</si>
  <si>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</si>
  <si>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</si>
  <si>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</si>
  <si>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</si>
  <si>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</si>
  <si>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</si>
  <si>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</si>
  <si>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</si>
  <si>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</si>
  <si>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</si>
  <si>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</si>
  <si>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</si>
  <si>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</si>
  <si>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</si>
  <si>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</si>
  <si>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</si>
  <si>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</si>
  <si>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</si>
  <si>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</si>
  <si>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</si>
  <si>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</si>
  <si>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</si>
  <si>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</si>
  <si>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</si>
  <si>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</si>
  <si>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</si>
  <si>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</si>
  <si>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</si>
  <si>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</si>
  <si>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</si>
  <si>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</si>
  <si>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</si>
  <si>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</si>
  <si>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</si>
  <si>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</si>
  <si>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</si>
  <si>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</si>
  <si>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</si>
  <si>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</si>
  <si>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</si>
  <si>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</si>
  <si>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</si>
  <si>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</si>
  <si>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</si>
  <si>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</si>
  <si>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</si>
  <si>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</si>
  <si>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</si>
  <si>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</si>
  <si>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</si>
  <si>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</si>
  <si>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</si>
  <si>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</si>
  <si>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</si>
  <si>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</si>
  <si>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</si>
  <si>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</si>
  <si>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</si>
  <si>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</si>
  <si>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</si>
  <si>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</si>
  <si>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</si>
  <si>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</si>
  <si>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</si>
  <si>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</si>
  <si>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</si>
  <si>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</si>
  <si>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</si>
  <si>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</si>
  <si>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</si>
  <si>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</si>
  <si>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</si>
  <si>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</si>
  <si>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</si>
  <si>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</si>
  <si>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</si>
  <si>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</si>
  <si>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</si>
  <si>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</si>
  <si>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</si>
  <si>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</si>
  <si>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</si>
  <si>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</si>
  <si>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</si>
  <si>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</si>
  <si>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</si>
  <si>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</si>
  <si>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</si>
  <si>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</si>
  <si>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</si>
  <si>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</si>
  <si>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</si>
  <si>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</si>
  <si>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</si>
  <si>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</si>
  <si>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</si>
  <si>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</si>
  <si>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</si>
  <si>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</si>
  <si>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</si>
  <si>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</si>
  <si>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</si>
  <si>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</si>
  <si>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</si>
  <si>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</si>
  <si>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</si>
  <si>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</si>
  <si>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</si>
  <si>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</si>
  <si>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</si>
  <si>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</si>
  <si>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</si>
  <si>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</si>
  <si>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</si>
  <si>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</si>
  <si>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</si>
  <si>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</si>
  <si>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</si>
  <si>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</si>
  <si>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</si>
  <si>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</si>
  <si>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</si>
  <si>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</si>
  <si>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</si>
  <si>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</si>
  <si>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</si>
  <si>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</si>
  <si>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</si>
  <si>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</si>
  <si>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</si>
  <si>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</si>
  <si>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</si>
  <si>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</si>
  <si>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</si>
  <si>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</si>
  <si>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</si>
  <si>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</si>
  <si>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</si>
  <si>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</si>
  <si>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</si>
  <si>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</si>
  <si>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</si>
  <si>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</si>
  <si>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</si>
  <si>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</si>
  <si>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</si>
  <si>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</si>
  <si>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</si>
  <si>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</si>
  <si>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</si>
  <si>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</si>
  <si>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</si>
  <si>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</si>
  <si>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</si>
  <si>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</si>
  <si>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</si>
  <si>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</si>
  <si>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</si>
  <si>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</si>
  <si>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</si>
  <si>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</si>
  <si>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</si>
  <si>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</si>
  <si>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</si>
  <si>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</si>
  <si>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</si>
  <si>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</si>
  <si>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</si>
  <si>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</si>
  <si>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</si>
  <si>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</si>
  <si>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</si>
  <si>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</si>
  <si>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</si>
  <si>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</si>
  <si>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</si>
  <si>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</si>
  <si>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</si>
  <si>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</si>
  <si>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</si>
  <si>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</si>
  <si>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</si>
  <si>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</si>
  <si>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</si>
  <si>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</si>
  <si>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</si>
  <si>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</si>
  <si>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</si>
  <si>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</si>
  <si>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</si>
  <si>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</si>
  <si>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</si>
  <si>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</si>
  <si>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</si>
  <si>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</si>
  <si>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</si>
  <si>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</si>
  <si>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</si>
  <si>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</si>
  <si>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</si>
  <si>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</si>
  <si>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</si>
  <si>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</si>
  <si>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</si>
  <si>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</si>
  <si>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</si>
  <si>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</si>
  <si>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</si>
  <si>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</si>
  <si>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</si>
  <si>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</si>
  <si>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</si>
  <si>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</si>
  <si>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</si>
  <si>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</si>
  <si>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</si>
  <si>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</si>
  <si>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</si>
  <si>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</si>
  <si>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</si>
  <si>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</si>
  <si>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</si>
  <si>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</si>
  <si>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</si>
  <si>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</si>
  <si>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</si>
  <si>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</si>
  <si>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</si>
  <si>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</si>
  <si>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</si>
  <si>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</si>
  <si>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</si>
  <si>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</si>
  <si>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</si>
  <si>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</si>
  <si>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</si>
  <si>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</si>
  <si>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</si>
  <si>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</si>
  <si>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</si>
  <si>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</si>
  <si>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</si>
  <si>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</si>
  <si>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</si>
  <si>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</si>
  <si>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</si>
  <si>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</si>
  <si>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</si>
  <si>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</si>
  <si>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</si>
  <si>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</si>
  <si>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</si>
  <si>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</si>
  <si>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</si>
  <si>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</si>
  <si>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</si>
  <si>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</si>
  <si>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</si>
  <si>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</si>
  <si>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</si>
  <si>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</si>
  <si>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</si>
  <si>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</si>
  <si>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</si>
  <si>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</si>
  <si>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</si>
  <si>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</si>
  <si>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</si>
  <si>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</si>
  <si>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</si>
  <si>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</si>
  <si>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</si>
  <si>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</si>
  <si>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</si>
  <si>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</si>
  <si>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</si>
  <si>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</si>
  <si>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</si>
  <si>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</si>
  <si>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</si>
  <si>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</si>
  <si>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</si>
  <si>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</si>
  <si>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</si>
  <si>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</si>
  <si>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</si>
  <si>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</si>
  <si>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</si>
  <si>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</si>
  <si>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</si>
  <si>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</si>
  <si>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</si>
  <si>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</si>
  <si>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</si>
  <si>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</si>
  <si>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</si>
  <si>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</si>
  <si>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</si>
  <si>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</si>
  <si>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</si>
  <si>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</si>
  <si>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</si>
  <si>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</si>
  <si>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</si>
  <si>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</si>
  <si>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</si>
  <si>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</si>
  <si>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</si>
  <si>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</si>
  <si>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</si>
  <si>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</si>
  <si>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</si>
  <si>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</si>
  <si>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</si>
  <si>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</si>
  <si>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</si>
  <si>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</si>
  <si>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</si>
  <si>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</si>
  <si>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</si>
  <si>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</si>
  <si>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</si>
  <si>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</si>
  <si>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</si>
  <si>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</si>
  <si>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</si>
  <si>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</si>
  <si>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</si>
  <si>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</si>
  <si>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</si>
  <si>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</si>
  <si>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</si>
  <si>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</si>
  <si>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</si>
  <si>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</si>
  <si>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</si>
  <si>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</si>
  <si>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</si>
  <si>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</si>
  <si>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</si>
  <si>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</si>
  <si>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</si>
  <si>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</si>
  <si>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</si>
  <si>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</si>
  <si>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</si>
  <si>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</si>
  <si>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</si>
  <si>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</si>
  <si>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</si>
  <si>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</si>
  <si>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</si>
  <si>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</si>
  <si>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</si>
  <si>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</si>
  <si>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</si>
  <si>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</si>
  <si>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</si>
  <si>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</si>
  <si>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</si>
  <si>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</si>
  <si>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</si>
  <si>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</si>
  <si>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</si>
  <si>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</si>
  <si>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</si>
  <si>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</si>
  <si>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</si>
  <si>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</si>
  <si>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</si>
  <si>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</si>
  <si>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</si>
  <si>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</si>
  <si>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</si>
  <si>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</si>
  <si>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</si>
  <si>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</si>
  <si>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</si>
  <si>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</si>
  <si>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</si>
  <si>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</si>
  <si>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</si>
  <si>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</si>
  <si>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</si>
  <si>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</si>
  <si>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</si>
  <si>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</si>
  <si>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</si>
  <si>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</si>
  <si>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</si>
  <si>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</si>
  <si>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</si>
  <si>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</si>
  <si>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</si>
  <si>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</si>
  <si>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</si>
  <si>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</si>
  <si>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</si>
  <si>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</si>
  <si>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</si>
  <si>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</si>
  <si>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</si>
  <si>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</si>
  <si>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</si>
  <si>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</si>
  <si>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</si>
  <si>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</si>
  <si>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</si>
  <si>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</si>
  <si>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</si>
  <si>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</si>
  <si>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</si>
  <si>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</si>
  <si>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</si>
  <si>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</si>
  <si>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</si>
  <si>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</si>
  <si>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</si>
  <si>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</si>
  <si>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</si>
  <si>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</si>
  <si>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</si>
  <si>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</si>
  <si>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</si>
  <si>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</si>
  <si>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</si>
  <si>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</si>
  <si>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</si>
  <si>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</si>
  <si>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</si>
  <si>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</si>
  <si>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</si>
  <si>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</si>
  <si>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</si>
  <si>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</si>
  <si>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</si>
  <si>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</si>
  <si>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</si>
  <si>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</si>
  <si>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</si>
  <si>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</si>
  <si>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</si>
  <si>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</si>
  <si>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</si>
  <si>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</si>
  <si>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</si>
  <si>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</si>
  <si>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</si>
  <si>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</si>
  <si>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</si>
  <si>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</si>
  <si>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</si>
  <si>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</si>
  <si>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</si>
  <si>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</si>
  <si>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</si>
  <si>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</si>
  <si>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</si>
  <si>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</si>
  <si>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</si>
  <si>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</si>
  <si>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</si>
  <si>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</si>
  <si>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</si>
  <si>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</si>
  <si>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</si>
  <si>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</si>
  <si>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</si>
  <si>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</si>
  <si>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</si>
  <si>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</si>
  <si>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</si>
  <si>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</si>
  <si>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</si>
  <si>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</si>
  <si>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</si>
  <si>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</si>
  <si>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</si>
  <si>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</si>
  <si>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</si>
  <si>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</si>
  <si>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</si>
  <si>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</si>
  <si>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</si>
  <si>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</si>
  <si>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</si>
  <si>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</si>
  <si>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</si>
  <si>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</si>
  <si>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</si>
  <si>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</si>
  <si>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</si>
  <si>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</si>
  <si>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</si>
  <si>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</si>
  <si>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</si>
  <si>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</si>
  <si>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</si>
  <si>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</si>
  <si>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</si>
  <si>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</si>
  <si>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</si>
  <si>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</si>
  <si>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</si>
  <si>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</si>
  <si>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</si>
  <si>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</si>
  <si>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</si>
  <si>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</si>
  <si>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</si>
  <si>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</si>
  <si>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</si>
  <si>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</si>
  <si>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</si>
  <si>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</si>
  <si>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</si>
  <si>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</si>
  <si>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</si>
  <si>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</si>
  <si>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</si>
  <si>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</si>
  <si>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</si>
  <si>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</si>
  <si>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</si>
  <si>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</si>
  <si>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</si>
  <si>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</si>
  <si>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</si>
  <si>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</si>
  <si>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</si>
  <si>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</si>
  <si>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</si>
  <si>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</si>
  <si>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</si>
  <si>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</si>
  <si>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</si>
  <si>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</si>
  <si>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</si>
  <si>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</si>
  <si>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</si>
  <si>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</si>
  <si>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</si>
  <si>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</si>
  <si>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</si>
  <si>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</si>
  <si>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</si>
  <si>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</si>
  <si>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</si>
  <si>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</si>
  <si>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</si>
  <si>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</si>
  <si>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</si>
  <si>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</si>
  <si>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</si>
  <si>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</si>
  <si>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</si>
  <si>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</si>
  <si>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</si>
  <si>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</si>
  <si>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</si>
  <si>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</si>
  <si>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</si>
  <si>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</si>
  <si>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</si>
  <si>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</si>
  <si>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</si>
  <si>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</si>
  <si>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</si>
  <si>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</si>
  <si>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</si>
  <si>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</si>
  <si>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</si>
  <si>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</si>
  <si>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</si>
  <si>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</si>
  <si>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</si>
  <si>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</si>
  <si>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</si>
  <si>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</si>
  <si>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</si>
  <si>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</si>
  <si>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</si>
  <si>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</si>
  <si>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</si>
  <si>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</si>
  <si>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</si>
  <si>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</si>
  <si>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</si>
  <si>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</si>
  <si>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</si>
  <si>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</si>
  <si>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</si>
  <si>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</si>
  <si>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</si>
  <si>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</si>
  <si>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</si>
  <si>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</si>
  <si>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</si>
  <si>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</si>
  <si>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</si>
  <si>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</si>
  <si>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</si>
  <si>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</si>
  <si>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</si>
  <si>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</si>
  <si>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</si>
  <si>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</si>
  <si>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</si>
  <si>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</si>
  <si>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</si>
  <si>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</si>
  <si>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</si>
  <si>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</si>
  <si>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</si>
  <si>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</si>
  <si>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</si>
  <si>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</si>
  <si>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</si>
  <si>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</si>
  <si>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</si>
  <si>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</si>
  <si>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</si>
  <si>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</si>
  <si>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</si>
  <si>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</si>
  <si>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</si>
  <si>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</si>
  <si>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</si>
  <si>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</si>
  <si>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</si>
  <si>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</si>
  <si>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</si>
  <si>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</si>
  <si>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</si>
  <si>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</si>
  <si>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</si>
  <si>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</si>
  <si>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</si>
  <si>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</si>
  <si>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</si>
  <si>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</si>
  <si>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</si>
  <si>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</si>
  <si>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</si>
  <si>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</si>
  <si>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</si>
  <si>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</si>
  <si>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</si>
  <si>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</si>
  <si>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</si>
  <si>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</si>
  <si>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</si>
  <si>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</si>
  <si>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</si>
  <si>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</si>
  <si>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</si>
  <si>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</si>
  <si>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</si>
  <si>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</si>
  <si>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</si>
  <si>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</si>
  <si>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</si>
  <si>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</si>
  <si>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</si>
  <si>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</si>
  <si>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</si>
  <si>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</si>
  <si>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</si>
  <si>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</si>
  <si>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</si>
  <si>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</si>
  <si>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</si>
  <si>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</si>
  <si>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</si>
  <si>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</si>
  <si>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</si>
  <si>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</si>
  <si>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</si>
  <si>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</si>
  <si>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</si>
  <si>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</si>
  <si>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</si>
  <si>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</si>
  <si>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</si>
  <si>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</si>
  <si>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</si>
  <si>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</si>
  <si>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</si>
  <si>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</si>
  <si>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</si>
  <si>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</si>
  <si>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</si>
  <si>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</si>
  <si>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</si>
  <si>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</si>
  <si>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</si>
  <si>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</si>
  <si>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</si>
  <si>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</si>
  <si>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</si>
  <si>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</si>
  <si>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</si>
  <si>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</si>
  <si>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</si>
  <si>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</si>
  <si>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</si>
  <si>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</si>
  <si>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</si>
  <si>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</si>
  <si>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</si>
  <si>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</si>
  <si>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</si>
  <si>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</si>
  <si>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</si>
  <si>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</si>
  <si>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</si>
  <si>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</si>
  <si>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</si>
  <si>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</si>
  <si>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</si>
  <si>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</si>
  <si>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</si>
  <si>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</si>
  <si>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</si>
  <si>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</si>
  <si>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</si>
  <si>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</si>
  <si>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</si>
  <si>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</si>
  <si>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</si>
  <si>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</si>
  <si>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</si>
  <si>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</si>
  <si>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</si>
  <si>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</si>
  <si>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</si>
  <si>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</si>
  <si>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</si>
  <si>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</si>
  <si>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</si>
  <si>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</si>
  <si>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</si>
  <si>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</si>
  <si>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</si>
  <si>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</si>
  <si>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</si>
  <si>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</si>
  <si>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</si>
  <si>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</si>
  <si>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</si>
  <si>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</si>
  <si>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</si>
  <si>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</si>
  <si>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</si>
  <si>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</si>
  <si>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</si>
  <si>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</si>
  <si>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</si>
  <si>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</si>
  <si>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</si>
  <si>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</si>
  <si>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</si>
  <si>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</si>
  <si>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</si>
  <si>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</si>
  <si>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</si>
  <si>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</si>
  <si>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</si>
  <si>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</si>
  <si>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</si>
  <si>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</si>
  <si>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</si>
  <si>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</si>
  <si>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</si>
  <si>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</si>
  <si>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</si>
  <si>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</si>
  <si>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</si>
  <si>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</si>
  <si>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</si>
  <si>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</si>
  <si>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</si>
  <si>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</si>
  <si>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</si>
  <si>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</si>
  <si>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</si>
  <si>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</si>
  <si>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</si>
  <si>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</si>
  <si>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</si>
  <si>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</si>
  <si>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</si>
  <si>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</si>
  <si>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</si>
  <si>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</si>
  <si>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</si>
  <si>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</si>
  <si>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</si>
  <si>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</si>
  <si>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</si>
  <si>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</si>
  <si>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</si>
  <si>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</si>
  <si>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</si>
  <si>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</si>
  <si>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</si>
  <si>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</si>
  <si>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</si>
  <si>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</si>
  <si>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</si>
  <si>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</si>
  <si>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</si>
  <si>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</si>
  <si>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</si>
  <si>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</si>
  <si>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</si>
  <si>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</si>
  <si>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</si>
  <si>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</si>
  <si>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</si>
  <si>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</si>
  <si>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</si>
  <si>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</si>
  <si>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</si>
  <si>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</si>
  <si>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</si>
  <si>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</si>
  <si>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</si>
  <si>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</si>
  <si>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</si>
  <si>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</si>
  <si>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</si>
  <si>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</si>
  <si>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</si>
  <si>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</si>
  <si>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</si>
  <si>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</si>
  <si>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</si>
  <si>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</si>
  <si>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</si>
  <si>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</si>
  <si>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</si>
  <si>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</si>
  <si>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</si>
  <si>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</si>
  <si>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</si>
  <si>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</si>
  <si>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</si>
  <si>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</si>
  <si>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</si>
  <si>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</si>
  <si>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</si>
  <si>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</si>
  <si>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</si>
  <si>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</si>
  <si>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</si>
  <si>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</si>
  <si>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</si>
  <si>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</si>
  <si>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</si>
  <si>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</si>
  <si>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</si>
  <si>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</si>
  <si>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</si>
  <si>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</si>
  <si>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</si>
  <si>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</si>
  <si>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</si>
  <si>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</si>
  <si>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</si>
  <si>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</si>
  <si>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</si>
  <si>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</si>
  <si>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</si>
  <si>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</si>
  <si>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</si>
  <si>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</si>
  <si>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</si>
  <si>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</si>
  <si>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</si>
  <si>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</si>
  <si>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</si>
  <si>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</si>
  <si>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</si>
  <si>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</si>
  <si>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</si>
  <si>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</si>
  <si>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</si>
  <si>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</si>
  <si>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</si>
  <si>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</si>
  <si>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</si>
  <si>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</si>
  <si>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</si>
  <si>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</si>
  <si>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</si>
  <si>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</si>
  <si>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</si>
  <si>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</si>
  <si>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</si>
  <si>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</si>
  <si>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</si>
  <si>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</si>
  <si>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</si>
  <si>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</si>
  <si>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</si>
  <si>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</si>
  <si>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</si>
  <si>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</si>
  <si>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</si>
  <si>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</si>
  <si>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</si>
  <si>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</si>
  <si>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</si>
  <si>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</si>
  <si>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</si>
  <si>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</si>
  <si>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</si>
  <si>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</si>
  <si>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</si>
  <si>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</si>
  <si>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</si>
  <si>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</si>
  <si>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</si>
  <si>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</si>
  <si>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</si>
  <si>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</si>
  <si>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</si>
  <si>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</si>
  <si>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</si>
  <si>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</si>
  <si>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</si>
  <si>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</si>
  <si>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</si>
  <si>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</si>
  <si>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</si>
  <si>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</si>
  <si>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</si>
  <si>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</si>
  <si>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</si>
  <si>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</si>
  <si>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</si>
  <si>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</si>
  <si>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</si>
  <si>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</si>
  <si>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</si>
  <si>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</si>
  <si>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</si>
  <si>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</si>
  <si>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</si>
  <si>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</si>
  <si>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</si>
  <si>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</si>
  <si>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</si>
  <si>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</si>
  <si>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</si>
  <si>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</si>
  <si>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</si>
  <si>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</si>
  <si>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</si>
  <si>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</si>
  <si>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</si>
  <si>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</si>
  <si>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</si>
  <si>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</si>
  <si>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</si>
  <si>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</si>
  <si>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</si>
  <si>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</si>
  <si>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</si>
  <si>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</si>
  <si>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</si>
  <si>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</si>
  <si>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</si>
  <si>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</si>
  <si>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</si>
  <si>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</si>
  <si>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</si>
  <si>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</si>
  <si>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</si>
  <si>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</si>
  <si>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</si>
  <si>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</si>
  <si>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</si>
  <si>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</si>
  <si>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</si>
  <si>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</si>
  <si>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</si>
  <si>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</si>
  <si>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</si>
  <si>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</si>
  <si>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</si>
  <si>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</si>
  <si>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</si>
  <si>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</si>
  <si>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</si>
  <si>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</si>
  <si>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</si>
  <si>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</si>
  <si>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</si>
  <si>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</si>
  <si>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</si>
  <si>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</si>
  <si>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</si>
  <si>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</si>
  <si>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</si>
  <si>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</si>
  <si>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</si>
  <si>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</si>
  <si>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</si>
  <si>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</si>
  <si>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</si>
  <si>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</si>
  <si>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</si>
  <si>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</si>
  <si>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</si>
  <si>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</si>
  <si>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</si>
  <si>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</si>
  <si>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</si>
  <si>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</si>
  <si>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</si>
  <si>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</si>
  <si>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</si>
  <si>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</si>
  <si>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</si>
  <si>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</si>
  <si>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</si>
  <si>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</si>
  <si>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</si>
  <si>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</si>
  <si>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</si>
  <si>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</si>
  <si>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</si>
  <si>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</si>
  <si>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</si>
  <si>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</si>
  <si>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</si>
  <si>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</si>
  <si>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</si>
  <si>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</si>
  <si>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</si>
  <si>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</si>
  <si>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</si>
  <si>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</si>
  <si>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</si>
  <si>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</si>
  <si>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</si>
  <si>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</si>
  <si>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</si>
  <si>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</si>
  <si>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</si>
  <si>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</si>
  <si>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</si>
  <si>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</si>
  <si>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</si>
  <si>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</si>
  <si>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</si>
  <si>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</si>
  <si>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</si>
  <si>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</si>
  <si>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</si>
  <si>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</si>
  <si>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</si>
  <si>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</si>
  <si>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</si>
  <si>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</si>
  <si>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</si>
  <si>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</si>
  <si>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</si>
  <si>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</si>
  <si>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</si>
  <si>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</si>
  <si>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</si>
  <si>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</si>
  <si>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</si>
  <si>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</si>
  <si>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</si>
  <si>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</si>
  <si>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</si>
  <si>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</si>
  <si>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</si>
  <si>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</si>
  <si>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</si>
  <si>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</si>
  <si>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</si>
  <si>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</si>
  <si>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</si>
  <si>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</si>
  <si>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</si>
  <si>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</si>
  <si>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</si>
  <si>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</si>
  <si>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</si>
  <si>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</si>
  <si>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</si>
  <si>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</si>
  <si>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</si>
  <si>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</si>
  <si>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</si>
  <si>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</si>
  <si>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</si>
  <si>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</si>
  <si>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</si>
  <si>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</si>
  <si>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</si>
  <si>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</si>
  <si>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</si>
  <si>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</si>
  <si>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</si>
  <si>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</si>
  <si>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</si>
  <si>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</si>
  <si>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</si>
  <si>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</si>
  <si>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</si>
  <si>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</si>
  <si>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</si>
  <si>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</si>
  <si>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</si>
  <si>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</si>
  <si>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</si>
  <si>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</si>
  <si>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</si>
  <si>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</si>
  <si>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</si>
  <si>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</si>
  <si>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</si>
  <si>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</si>
  <si>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</si>
  <si>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</si>
  <si>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</si>
  <si>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</si>
  <si>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</si>
  <si>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</si>
  <si>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</si>
  <si>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</si>
  <si>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</si>
  <si>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</si>
  <si>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</si>
  <si>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</si>
  <si>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</si>
  <si>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</si>
  <si>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</si>
  <si>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</si>
  <si>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</si>
  <si>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</si>
  <si>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</si>
  <si>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</si>
  <si>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</si>
  <si>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</si>
  <si>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</si>
  <si>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</si>
  <si>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</si>
  <si>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</si>
  <si>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</si>
  <si>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</si>
  <si>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</si>
  <si>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</si>
  <si>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</si>
  <si>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</si>
  <si>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</si>
  <si>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</si>
  <si>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</si>
  <si>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</si>
  <si>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</si>
  <si>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</si>
  <si>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</si>
  <si>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</si>
  <si>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</si>
  <si>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</si>
  <si>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</si>
  <si>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</si>
  <si>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</si>
  <si>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</si>
  <si>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</si>
  <si>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</si>
  <si>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</si>
  <si>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</si>
  <si>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</si>
  <si>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</si>
  <si>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</si>
  <si>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</si>
  <si>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</si>
  <si>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</si>
  <si>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</si>
  <si>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</si>
  <si>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</si>
  <si>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</si>
  <si>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</si>
  <si>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</si>
  <si>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</si>
  <si>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</si>
  <si>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</si>
  <si>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</si>
  <si>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</si>
  <si>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</si>
  <si>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</si>
  <si>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</si>
  <si>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</si>
  <si>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</si>
  <si>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</si>
  <si>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</si>
  <si>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</si>
  <si>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</si>
  <si>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</si>
  <si>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</si>
  <si>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</si>
  <si>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</si>
  <si>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</si>
  <si>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</si>
  <si>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</si>
  <si>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</si>
  <si>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</si>
  <si>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</si>
  <si>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</si>
  <si>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</si>
  <si>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</si>
  <si>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</si>
  <si>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</si>
  <si>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</si>
  <si>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</si>
  <si>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</si>
  <si>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</si>
  <si>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</si>
  <si>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</si>
  <si>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</si>
  <si>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</si>
  <si>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</si>
  <si>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</si>
  <si>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</si>
  <si>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</si>
  <si>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</si>
  <si>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</si>
  <si>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</si>
  <si>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</si>
  <si>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</si>
  <si>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</si>
  <si>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</si>
  <si>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</si>
  <si>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</si>
  <si>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</si>
  <si>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</si>
  <si>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</si>
  <si>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</si>
  <si>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</si>
  <si>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</si>
  <si>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</si>
  <si>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</si>
  <si>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</si>
  <si>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</si>
  <si>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</si>
  <si>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</si>
  <si>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</si>
  <si>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</si>
  <si>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</si>
  <si>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</si>
  <si>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</si>
  <si>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</si>
  <si>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</si>
  <si>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</si>
  <si>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</si>
  <si>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</si>
  <si>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</si>
  <si>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</si>
  <si>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</si>
  <si>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</si>
  <si>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</si>
  <si>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</si>
  <si>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</si>
  <si>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</si>
  <si>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</si>
  <si>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</si>
  <si>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</si>
  <si>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</si>
  <si>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</si>
  <si>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</si>
  <si>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</si>
  <si>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</si>
  <si>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</si>
  <si>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</si>
  <si>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</si>
  <si>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</si>
  <si>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</si>
  <si>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</si>
  <si>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</si>
  <si>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</si>
  <si>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</si>
  <si>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</si>
  <si>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</si>
  <si>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</si>
  <si>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</si>
  <si>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</si>
  <si>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</si>
  <si>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</si>
  <si>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</si>
  <si>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</si>
  <si>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</si>
  <si>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</si>
  <si>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</si>
  <si>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</si>
  <si>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</si>
  <si>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</si>
  <si>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</si>
  <si>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</si>
  <si>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</si>
  <si>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</si>
  <si>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</si>
  <si>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</si>
  <si>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</si>
  <si>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</si>
  <si>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</si>
  <si>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</si>
  <si>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</si>
  <si>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</si>
  <si>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</si>
  <si>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</si>
  <si>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</si>
  <si>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</si>
  <si>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</si>
  <si>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</si>
  <si>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</si>
  <si>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</si>
  <si>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</si>
  <si>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</si>
  <si>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</si>
  <si>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</si>
  <si>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</si>
  <si>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</si>
  <si>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</si>
  <si>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</si>
  <si>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</si>
  <si>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</si>
  <si>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</si>
  <si>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</si>
  <si>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</si>
  <si>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</si>
  <si>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</si>
  <si>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</si>
  <si>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</si>
  <si>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</si>
  <si>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</si>
  <si>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</si>
  <si>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</si>
  <si>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</si>
  <si>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</si>
  <si>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</si>
  <si>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</si>
  <si>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</si>
  <si>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</si>
  <si>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</si>
  <si>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</si>
  <si>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</si>
  <si>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</si>
  <si>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</si>
  <si>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</si>
  <si>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</si>
  <si>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</si>
  <si>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</si>
  <si>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</si>
  <si>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</si>
  <si>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</si>
  <si>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</si>
  <si>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</si>
  <si>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</si>
  <si>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</si>
  <si>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</si>
  <si>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</si>
  <si>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</si>
  <si>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</si>
  <si>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</si>
  <si>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</si>
  <si>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</si>
  <si>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</si>
  <si>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</si>
  <si>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</si>
  <si>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</si>
  <si>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</si>
  <si>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</si>
  <si>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</si>
  <si>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</si>
  <si>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</si>
  <si>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</si>
  <si>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</si>
  <si>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</si>
  <si>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</si>
  <si>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</si>
  <si>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</si>
  <si>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</si>
  <si>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</si>
  <si>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</si>
  <si>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</si>
  <si>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</si>
  <si>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</si>
  <si>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</si>
  <si>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</si>
  <si>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</si>
  <si>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</si>
  <si>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</si>
  <si>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</si>
  <si>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</si>
  <si>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</si>
  <si>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</si>
  <si>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</si>
  <si>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</si>
  <si>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</si>
  <si>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</si>
  <si>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</si>
  <si>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</si>
  <si>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</si>
  <si>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</si>
  <si>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</si>
  <si>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</si>
  <si>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</si>
  <si>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</si>
  <si>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</si>
  <si>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</si>
  <si>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</si>
  <si>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</si>
  <si>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</si>
  <si>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</si>
  <si>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</si>
  <si>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</si>
  <si>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</si>
  <si>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</si>
  <si>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</si>
  <si>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</si>
  <si>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</si>
  <si>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</si>
  <si>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</si>
  <si>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</si>
  <si>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</si>
  <si>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</si>
  <si>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</si>
  <si>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</si>
  <si>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</si>
  <si>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</si>
  <si>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</si>
  <si>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</si>
  <si>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</si>
  <si>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</si>
  <si>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</si>
  <si>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</si>
  <si>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</si>
  <si>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</si>
  <si>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</si>
  <si>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</si>
  <si>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</si>
  <si>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</si>
  <si>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</si>
  <si>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</si>
  <si>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</si>
  <si>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</si>
  <si>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</si>
  <si>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</si>
  <si>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</si>
  <si>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</si>
  <si>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</si>
  <si>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</si>
  <si>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</si>
  <si>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</si>
  <si>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</si>
  <si>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</si>
  <si>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</si>
  <si>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</si>
  <si>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</si>
  <si>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</si>
  <si>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</si>
  <si>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</si>
  <si>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</si>
  <si>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</si>
  <si>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</si>
  <si>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</si>
  <si>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</si>
  <si>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</si>
  <si>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</si>
  <si>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</si>
  <si>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</si>
  <si>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</si>
  <si>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</si>
  <si>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</si>
  <si>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</si>
  <si>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</si>
  <si>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</si>
  <si>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</si>
  <si>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</si>
  <si>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</si>
  <si>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</si>
  <si>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</si>
  <si>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</si>
  <si>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</si>
  <si>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</si>
  <si>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</si>
  <si>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</si>
  <si>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</si>
  <si>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</si>
  <si>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</si>
  <si>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</si>
  <si>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</si>
  <si>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</si>
  <si>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</si>
  <si>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</si>
  <si>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</si>
  <si>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</si>
  <si>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</si>
  <si>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</si>
  <si>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</si>
  <si>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</si>
  <si>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</si>
  <si>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</si>
  <si>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</si>
  <si>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</si>
  <si>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</si>
  <si>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</si>
  <si>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</si>
  <si>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</si>
  <si>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</si>
  <si>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</si>
  <si>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</si>
  <si>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</si>
  <si>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</si>
  <si>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</si>
  <si>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</si>
  <si>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</si>
  <si>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</si>
  <si>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</si>
  <si>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</si>
  <si>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</si>
  <si>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</si>
  <si>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</si>
  <si>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</si>
  <si>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</si>
  <si>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</si>
  <si>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</si>
  <si>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</si>
  <si>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</si>
  <si>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</si>
  <si>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</si>
  <si>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</si>
  <si>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</si>
  <si>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</si>
  <si>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</si>
  <si>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</si>
  <si>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</si>
  <si>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</si>
  <si>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</si>
  <si>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</si>
  <si>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</si>
  <si>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</si>
  <si>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</si>
  <si>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</si>
  <si>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</si>
  <si>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</si>
  <si>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</si>
  <si>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</si>
  <si>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</si>
  <si>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</si>
  <si>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</si>
  <si>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</si>
  <si>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</si>
  <si>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</si>
  <si>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</si>
  <si>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</si>
  <si>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</si>
  <si>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</si>
  <si>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</si>
  <si>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</si>
  <si>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</si>
  <si>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</si>
  <si>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</si>
  <si>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</si>
  <si>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</si>
  <si>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</si>
  <si>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</si>
  <si>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</si>
  <si>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</si>
  <si>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</si>
  <si>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</si>
  <si>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</si>
  <si>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</si>
  <si>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</si>
  <si>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</si>
  <si>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</si>
  <si>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</si>
  <si>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</si>
  <si>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</si>
  <si>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</si>
  <si>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</si>
  <si>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</si>
  <si>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</si>
  <si>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</si>
  <si>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</si>
  <si>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</si>
  <si>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</si>
  <si>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</si>
  <si>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</si>
  <si>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</si>
  <si>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</si>
  <si>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</si>
  <si>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</si>
  <si>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</si>
  <si>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</si>
  <si>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</si>
  <si>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</si>
  <si>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</si>
  <si>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</si>
  <si>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</si>
  <si>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</si>
  <si>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</si>
  <si>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</si>
  <si>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</si>
  <si>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</si>
  <si>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</si>
  <si>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</si>
  <si>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</si>
  <si>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</si>
  <si>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</si>
  <si>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</si>
  <si>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</si>
  <si>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</si>
  <si>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</si>
  <si>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</si>
  <si>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</si>
  <si>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</si>
  <si>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</si>
  <si>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</si>
  <si>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</si>
  <si>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</si>
  <si>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</si>
  <si>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</si>
  <si>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</si>
  <si>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</si>
  <si>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</si>
  <si>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</si>
  <si>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</si>
  <si>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</si>
  <si>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</si>
  <si>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</si>
  <si>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</si>
  <si>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</si>
  <si>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</si>
  <si>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</si>
  <si>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</si>
  <si>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</si>
  <si>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</si>
  <si>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</si>
  <si>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</si>
  <si>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</si>
  <si>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</si>
  <si>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</si>
  <si>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</si>
  <si>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</si>
  <si>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</si>
  <si>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</si>
  <si>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</si>
  <si>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</si>
  <si>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</si>
  <si>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</si>
  <si>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</si>
  <si>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</si>
  <si>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</si>
  <si>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</si>
  <si>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</si>
  <si>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</si>
  <si>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</si>
  <si>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</si>
  <si>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</si>
  <si>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</si>
  <si>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</si>
  <si>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</si>
  <si>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</si>
  <si>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</si>
  <si>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</si>
  <si>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</si>
  <si>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</si>
  <si>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</si>
  <si>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</si>
  <si>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</si>
  <si>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</si>
  <si>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</si>
  <si>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</si>
  <si>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</si>
  <si>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</si>
  <si>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</si>
  <si>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</si>
  <si>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</si>
  <si>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</si>
  <si>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</si>
  <si>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</si>
  <si>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</si>
  <si>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</si>
  <si>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</si>
  <si>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</si>
  <si>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</si>
  <si>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</si>
  <si>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</si>
  <si>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</si>
  <si>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</si>
  <si>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</si>
  <si>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</si>
  <si>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</si>
  <si>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</si>
  <si>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</si>
  <si>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</si>
  <si>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</si>
  <si>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</si>
  <si>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</si>
  <si>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</si>
  <si>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</si>
  <si>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</si>
  <si>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</si>
  <si>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</si>
  <si>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</si>
  <si>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</si>
  <si>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</si>
  <si>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</si>
  <si>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</si>
  <si>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</si>
  <si>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</si>
  <si>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</si>
  <si>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</si>
  <si>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</si>
  <si>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</si>
  <si>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</si>
  <si>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</si>
  <si>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</si>
  <si>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</si>
  <si>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</si>
  <si>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</si>
  <si>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</si>
  <si>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</si>
  <si>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</si>
  <si>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</si>
  <si>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</si>
  <si>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</si>
  <si>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</si>
  <si>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</si>
  <si>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</si>
  <si>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</si>
  <si>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</si>
  <si>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</si>
  <si>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</si>
  <si>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</si>
  <si>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</si>
  <si>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</si>
  <si>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</si>
  <si>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</si>
  <si>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</si>
  <si>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</si>
  <si>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</si>
  <si>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</si>
  <si>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</si>
  <si>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</si>
  <si>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</si>
  <si>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</si>
  <si>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</si>
  <si>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</si>
  <si>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</si>
  <si>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</si>
  <si>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</si>
  <si>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</si>
  <si>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</si>
  <si>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</si>
  <si>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</si>
  <si>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</si>
  <si>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</si>
  <si>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</si>
  <si>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</si>
  <si>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</si>
  <si>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</si>
  <si>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</si>
  <si>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</si>
  <si>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</si>
  <si>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</si>
  <si>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</si>
  <si>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</si>
  <si>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</si>
  <si>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</si>
  <si>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</si>
  <si>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</si>
  <si>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</si>
  <si>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</si>
  <si>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</si>
  <si>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</si>
  <si>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</si>
  <si>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</si>
  <si>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</si>
  <si>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</si>
  <si>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</si>
  <si>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</si>
  <si>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</si>
  <si>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</si>
  <si>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</si>
  <si>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</si>
  <si>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</si>
  <si>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</si>
  <si>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</si>
  <si>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</si>
  <si>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</si>
  <si>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</si>
  <si>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</si>
  <si>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</si>
  <si>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</si>
  <si>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</si>
  <si>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</si>
  <si>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</si>
  <si>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</si>
  <si>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</si>
  <si>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</si>
  <si>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</si>
  <si>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</si>
  <si>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</si>
  <si>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</si>
  <si>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</si>
  <si>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</si>
  <si>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</si>
  <si>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</si>
  <si>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</si>
  <si>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</si>
  <si>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</si>
  <si>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</si>
  <si>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</si>
  <si>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</si>
  <si>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</si>
  <si>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</si>
  <si>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</si>
  <si>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</si>
  <si>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</si>
  <si>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</si>
  <si>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</si>
  <si>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</si>
  <si>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</si>
  <si>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</si>
  <si>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</si>
  <si>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</si>
  <si>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</si>
  <si>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</si>
  <si>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</si>
  <si>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</si>
  <si>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</si>
  <si>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</si>
  <si>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</si>
  <si>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</si>
  <si>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</si>
  <si>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</si>
  <si>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</si>
  <si>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</si>
  <si>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</si>
  <si>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</si>
  <si>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</si>
  <si>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</si>
  <si>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</si>
  <si>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</si>
  <si>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</si>
  <si>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</si>
  <si>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</si>
  <si>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</si>
  <si>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</si>
  <si>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</si>
  <si>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</si>
  <si>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</si>
  <si>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</si>
  <si>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</si>
  <si>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</si>
  <si>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</si>
  <si>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</si>
  <si>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</si>
  <si>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</si>
  <si>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</si>
  <si>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</si>
  <si>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</si>
  <si>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</si>
  <si>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</si>
  <si>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</si>
  <si>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</si>
  <si>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</si>
  <si>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</si>
  <si>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</si>
  <si>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</si>
  <si>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</si>
  <si>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</si>
  <si>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</si>
  <si>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</si>
  <si>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</si>
  <si>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</si>
  <si>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</si>
  <si>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</si>
  <si>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</si>
  <si>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</si>
  <si>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</si>
  <si>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</si>
  <si>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</si>
  <si>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</si>
  <si>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</si>
  <si>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</si>
  <si>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</si>
  <si>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</si>
  <si>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</si>
  <si>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</si>
  <si>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</si>
  <si>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</si>
  <si>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</si>
  <si>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</si>
  <si>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</si>
  <si>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</si>
  <si>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</si>
  <si>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</si>
  <si>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</si>
  <si>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</si>
  <si>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</si>
  <si>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</si>
  <si>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</si>
  <si>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</si>
  <si>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</si>
  <si>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</si>
  <si>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</si>
  <si>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</si>
  <si>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</si>
  <si>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</si>
  <si>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</si>
  <si>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</si>
  <si>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</si>
  <si>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</si>
  <si>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</si>
  <si>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</si>
  <si>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</si>
  <si>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</si>
  <si>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</si>
  <si>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</si>
  <si>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</si>
  <si>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</si>
  <si>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</si>
  <si>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</si>
  <si>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</si>
  <si>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</si>
  <si>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</si>
  <si>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</si>
  <si>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</si>
  <si>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</si>
  <si>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</si>
  <si>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</si>
  <si>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</si>
  <si>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</si>
  <si>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</si>
  <si>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</si>
  <si>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</si>
  <si>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</si>
  <si>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</si>
  <si>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</si>
  <si>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</si>
  <si>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</si>
  <si>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</si>
  <si>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</si>
  <si>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</si>
  <si>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</si>
  <si>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</si>
  <si>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</si>
  <si>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</si>
  <si>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</si>
  <si>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</si>
  <si>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</si>
  <si>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</si>
  <si>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</si>
  <si>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</si>
  <si>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</si>
  <si>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</si>
  <si>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</si>
  <si>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</si>
  <si>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</si>
  <si>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</si>
  <si>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</si>
  <si>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</si>
  <si>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</si>
  <si>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</si>
  <si>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</si>
  <si>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</si>
  <si>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</si>
  <si>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</si>
  <si>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</si>
  <si>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</si>
  <si>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</si>
  <si>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</si>
  <si>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</si>
  <si>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</si>
  <si>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</si>
  <si>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</si>
  <si>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</si>
  <si>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</si>
  <si>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</si>
  <si>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</si>
  <si>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</si>
  <si>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</si>
  <si>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</si>
  <si>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</si>
  <si>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</si>
  <si>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</si>
  <si>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</si>
  <si>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</si>
  <si>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</si>
  <si>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</si>
  <si>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</si>
  <si>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</si>
  <si>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</si>
  <si>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</si>
  <si>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</si>
  <si>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</si>
  <si>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</si>
  <si>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</si>
  <si>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</si>
  <si>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</si>
  <si>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</si>
  <si>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</si>
  <si>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</si>
  <si>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</si>
  <si>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</si>
  <si>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</si>
  <si>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</si>
  <si>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</si>
  <si>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</si>
  <si>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</si>
  <si>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</si>
  <si>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</si>
  <si>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</si>
  <si>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</si>
  <si>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</si>
  <si>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</si>
  <si>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</si>
  <si>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</si>
  <si>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</si>
  <si>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</si>
  <si>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</si>
  <si>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</si>
  <si>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</si>
  <si>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</si>
  <si>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</si>
  <si>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</si>
  <si>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</si>
  <si>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</si>
  <si>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</si>
  <si>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</si>
  <si>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</si>
  <si>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</si>
  <si>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</si>
  <si>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</si>
  <si>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</si>
  <si>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</si>
  <si>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</si>
  <si>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</si>
  <si>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</si>
  <si>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</si>
  <si>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</si>
  <si>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</si>
  <si>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</si>
  <si>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</si>
  <si>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</si>
  <si>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</si>
  <si>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</si>
  <si>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</si>
  <si>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</si>
  <si>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</si>
  <si>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</si>
  <si>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</si>
  <si>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</si>
  <si>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</si>
  <si>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</si>
  <si>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</si>
  <si>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</si>
  <si>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</si>
  <si>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</si>
  <si>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</si>
  <si>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</si>
  <si>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</si>
  <si>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</si>
  <si>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</si>
  <si>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</si>
  <si>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</si>
  <si>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</si>
  <si>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</si>
  <si>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</si>
  <si>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</si>
  <si>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</si>
  <si>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</si>
  <si>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</si>
  <si>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</si>
  <si>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</si>
  <si>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</si>
  <si>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</si>
  <si>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</si>
  <si>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</si>
  <si>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</si>
  <si>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</si>
  <si>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</si>
  <si>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</si>
  <si>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</si>
  <si>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</si>
  <si>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</si>
  <si>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</si>
  <si>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</si>
  <si>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</si>
  <si>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</si>
  <si>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</si>
  <si>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</si>
  <si>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</si>
  <si>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</si>
  <si>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</si>
  <si>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</si>
  <si>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</si>
  <si>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</si>
  <si>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</si>
  <si>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</si>
  <si>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</si>
  <si>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</si>
  <si>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</si>
  <si>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</si>
  <si>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</si>
  <si>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</si>
  <si>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</si>
  <si>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</si>
  <si>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</si>
  <si>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</si>
  <si>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</si>
  <si>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</si>
  <si>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</si>
  <si>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</si>
  <si>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</si>
  <si>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</si>
  <si>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</si>
  <si>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</si>
  <si>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</si>
  <si>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</si>
  <si>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</si>
  <si>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</si>
  <si>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</si>
  <si>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</si>
  <si>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</si>
  <si>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</si>
  <si>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</si>
  <si>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</si>
  <si>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</si>
  <si>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</si>
  <si>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</si>
  <si>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</si>
  <si>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</si>
  <si>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</si>
  <si>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</si>
  <si>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</si>
  <si>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</si>
  <si>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</si>
  <si>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</si>
  <si>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</si>
  <si>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</si>
  <si>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</si>
  <si>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</si>
  <si>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</si>
  <si>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</si>
  <si>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</si>
  <si>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</si>
  <si>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</si>
  <si>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</si>
  <si>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</si>
  <si>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</si>
  <si>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</si>
  <si>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</si>
  <si>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</si>
  <si>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</si>
  <si>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</si>
  <si>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</si>
  <si>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</si>
  <si>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</si>
  <si>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</si>
  <si>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</si>
  <si>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</si>
  <si>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</si>
  <si>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</si>
  <si>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</si>
  <si>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</si>
  <si>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</si>
  <si>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</si>
  <si>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</si>
  <si>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</si>
  <si>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</si>
  <si>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</si>
  <si>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</si>
  <si>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</si>
  <si>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</si>
  <si>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</si>
  <si>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</si>
  <si>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</si>
  <si>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</si>
  <si>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</si>
  <si>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</si>
  <si>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</si>
  <si>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</si>
  <si>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</si>
  <si>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</si>
  <si>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</si>
  <si>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</si>
  <si>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</si>
  <si>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</si>
  <si>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</si>
  <si>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</si>
  <si>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</si>
  <si>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</si>
  <si>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</si>
  <si>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</si>
  <si>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</si>
  <si>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</si>
  <si>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</si>
  <si>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</si>
  <si>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</si>
  <si>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</si>
  <si>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</si>
  <si>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</si>
  <si>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</si>
  <si>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</si>
  <si>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</si>
  <si>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</si>
  <si>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</si>
  <si>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</si>
  <si>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</si>
  <si>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</si>
  <si>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</si>
  <si>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</si>
  <si>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</si>
  <si>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</si>
  <si>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</si>
  <si>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</si>
  <si>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</si>
  <si>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</si>
  <si>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</si>
  <si>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</si>
  <si>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</si>
  <si>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</si>
  <si>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</si>
  <si>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</si>
  <si>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</si>
  <si>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</si>
  <si>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</si>
  <si>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</si>
  <si>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</si>
  <si>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</si>
  <si>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</si>
  <si>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</si>
  <si>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</si>
  <si>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</si>
  <si>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</si>
  <si>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</si>
  <si>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</si>
  <si>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</si>
  <si>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</si>
  <si>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</si>
  <si>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</si>
  <si>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</si>
  <si>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</si>
  <si>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</si>
  <si>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</si>
  <si>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</si>
  <si>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</si>
  <si>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</si>
  <si>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</si>
  <si>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</si>
  <si>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</si>
  <si>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</si>
  <si>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</si>
  <si>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</si>
  <si>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</si>
  <si>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</si>
  <si>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</si>
  <si>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</si>
  <si>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</si>
  <si>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</si>
  <si>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</si>
  <si>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</si>
  <si>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</si>
  <si>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</si>
  <si>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</si>
  <si>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</si>
  <si>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</si>
  <si>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</si>
  <si>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</si>
  <si>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</si>
  <si>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</si>
  <si>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</si>
  <si>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</si>
  <si>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</si>
  <si>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</si>
  <si>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</si>
  <si>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</si>
  <si>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</si>
  <si>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</si>
  <si>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</si>
  <si>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</si>
  <si>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</si>
  <si>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</si>
  <si>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</si>
  <si>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</si>
  <si>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</si>
  <si>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</si>
  <si>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</si>
  <si>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</si>
  <si>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</si>
  <si>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</si>
  <si>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</si>
  <si>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</si>
  <si>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</si>
  <si>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</si>
  <si>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</si>
  <si>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</si>
  <si>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</si>
  <si>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</si>
  <si>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</si>
  <si>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</si>
  <si>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</si>
  <si>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</si>
  <si>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</si>
  <si>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</si>
  <si>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</si>
  <si>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</si>
  <si>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</si>
  <si>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</si>
  <si>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</si>
  <si>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</si>
  <si>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</si>
  <si>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</si>
  <si>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</si>
  <si>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</si>
  <si>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</si>
  <si>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</si>
  <si>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</si>
  <si>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</si>
  <si>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</si>
  <si>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</si>
  <si>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</si>
  <si>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</si>
  <si>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</si>
  <si>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</si>
  <si>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</si>
  <si>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</si>
  <si>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</si>
  <si>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</si>
  <si>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</si>
  <si>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</si>
  <si>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</si>
  <si>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</si>
  <si>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</si>
  <si>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</si>
  <si>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</si>
  <si>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</si>
  <si>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</si>
  <si>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</si>
  <si>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</si>
  <si>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</si>
  <si>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</si>
  <si>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</si>
  <si>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</si>
  <si>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</si>
  <si>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</si>
  <si>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</si>
  <si>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</si>
  <si>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</si>
  <si>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</si>
  <si>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</si>
  <si>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</si>
  <si>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</si>
  <si>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</si>
  <si>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</si>
  <si>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</si>
  <si>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</si>
  <si>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</si>
  <si>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</si>
  <si>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</si>
  <si>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</si>
  <si>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</si>
  <si>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</si>
  <si>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</si>
  <si>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</si>
  <si>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</si>
  <si>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</si>
  <si>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</si>
  <si>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</si>
  <si>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</si>
  <si>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</si>
  <si>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</si>
  <si>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</si>
  <si>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</si>
  <si>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</si>
  <si>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</si>
  <si>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</si>
  <si>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</si>
  <si>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</si>
  <si>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</si>
  <si>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</si>
  <si>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</si>
  <si>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</si>
  <si>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</si>
  <si>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</si>
  <si>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</si>
  <si>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</si>
  <si>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</si>
  <si>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</si>
  <si>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</si>
  <si>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</si>
  <si>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</si>
  <si>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</si>
  <si>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</si>
  <si>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</si>
  <si>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</si>
  <si>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</si>
  <si>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</si>
  <si>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</si>
  <si>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</si>
  <si>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</si>
  <si>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</si>
  <si>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</si>
  <si>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</si>
  <si>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</si>
  <si>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</si>
  <si>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</si>
  <si>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</si>
  <si>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</si>
  <si>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</si>
  <si>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</si>
  <si>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</si>
  <si>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</si>
  <si>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</si>
  <si>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</si>
  <si>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</si>
  <si>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</si>
  <si>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</si>
  <si>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</si>
  <si>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</si>
  <si>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</si>
  <si>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</si>
  <si>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</si>
  <si>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</si>
  <si>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</si>
  <si>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</si>
  <si>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</si>
  <si>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</si>
  <si>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</si>
  <si>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</si>
  <si>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</si>
  <si>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</si>
  <si>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</si>
  <si>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</si>
  <si>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</si>
  <si>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</si>
  <si>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</si>
  <si>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</si>
  <si>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</si>
  <si>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</si>
  <si>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</si>
  <si>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</si>
  <si>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</si>
  <si>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</si>
  <si>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</si>
  <si>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</si>
  <si>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</si>
  <si>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</si>
  <si>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</si>
  <si>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</si>
  <si>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</si>
  <si>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</si>
  <si>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</si>
  <si>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</si>
  <si>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</si>
  <si>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</si>
  <si>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</si>
  <si>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</si>
  <si>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</si>
  <si>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</si>
  <si>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</si>
  <si>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</si>
  <si>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</si>
  <si>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</si>
  <si>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</si>
  <si>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</si>
  <si>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</si>
  <si>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</si>
  <si>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</si>
  <si>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</si>
  <si>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</si>
  <si>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</si>
  <si>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</si>
  <si>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</si>
  <si>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</si>
  <si>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</si>
  <si>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</si>
  <si>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</si>
  <si>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</si>
  <si>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</si>
  <si>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</si>
  <si>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</si>
  <si>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</si>
  <si>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</si>
  <si>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</si>
  <si>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</si>
  <si>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</si>
  <si>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</si>
  <si>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</si>
  <si>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</si>
  <si>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</si>
  <si>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</si>
  <si>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</si>
  <si>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</si>
  <si>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</si>
  <si>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</si>
  <si>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</si>
  <si>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</si>
  <si>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</si>
  <si>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</si>
  <si>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</si>
  <si>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</si>
  <si>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</si>
  <si>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</si>
  <si>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</si>
  <si>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</si>
  <si>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</si>
  <si>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</si>
  <si>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</si>
  <si>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</si>
  <si>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</si>
  <si>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</si>
  <si>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</si>
  <si>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</si>
  <si>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</si>
  <si>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</si>
  <si>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</si>
  <si>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</si>
  <si>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</si>
  <si>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</si>
  <si>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</si>
  <si>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</si>
  <si>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</si>
  <si>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</si>
  <si>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</si>
  <si>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</si>
  <si>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</si>
  <si>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</si>
  <si>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</si>
  <si>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</si>
  <si>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</si>
  <si>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</si>
  <si>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</si>
  <si>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</si>
  <si>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</si>
  <si>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</si>
  <si>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</si>
  <si>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</si>
  <si>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</si>
  <si>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</si>
  <si>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</si>
  <si>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</si>
  <si>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</si>
  <si>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</si>
  <si>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</si>
  <si>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</si>
  <si>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</si>
  <si>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</si>
  <si>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</si>
  <si>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</si>
  <si>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</si>
  <si>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</si>
  <si>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</si>
  <si>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</si>
  <si>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</si>
  <si>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</si>
  <si>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</si>
  <si>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</si>
  <si>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</si>
  <si>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</si>
  <si>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</si>
  <si>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</si>
  <si>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</si>
  <si>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</si>
  <si>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</si>
  <si>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</si>
  <si>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</si>
  <si>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</si>
  <si>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</si>
  <si>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</si>
  <si>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</si>
  <si>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</si>
  <si>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</si>
  <si>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</si>
  <si>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</si>
  <si>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</si>
  <si>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</si>
  <si>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</si>
  <si>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</si>
  <si>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</si>
  <si>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</si>
  <si>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</si>
  <si>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</si>
  <si>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</si>
  <si>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</si>
  <si>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</si>
  <si>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</si>
  <si>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</si>
  <si>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</si>
  <si>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</si>
  <si>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</si>
  <si>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</si>
  <si>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</si>
  <si>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</si>
  <si>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</si>
  <si>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</si>
  <si>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</si>
  <si>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</si>
  <si>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</si>
  <si>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</si>
  <si>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</si>
  <si>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</si>
  <si>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</si>
  <si>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</si>
  <si>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</si>
  <si>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</si>
  <si>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</si>
  <si>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</si>
  <si>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</si>
  <si>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</si>
  <si>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</si>
  <si>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</si>
  <si>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</si>
  <si>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</si>
  <si>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</si>
  <si>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</si>
  <si>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</si>
  <si>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</si>
  <si>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</si>
  <si>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</si>
  <si>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</si>
  <si>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</si>
  <si>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</si>
  <si>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</si>
  <si>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</si>
  <si>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</si>
  <si>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</si>
  <si>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</si>
  <si>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</si>
  <si>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</si>
  <si>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</si>
  <si>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</si>
  <si>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</si>
  <si>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</si>
  <si>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</si>
  <si>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</si>
  <si>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</si>
  <si>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</si>
  <si>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</si>
  <si>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</si>
  <si>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</si>
  <si>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</si>
  <si>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</si>
  <si>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</si>
  <si>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</si>
  <si>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</si>
  <si>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</si>
  <si>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</si>
  <si>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</si>
  <si>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</si>
  <si>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</si>
  <si>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</si>
  <si>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</si>
  <si>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</si>
  <si>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</si>
  <si>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</si>
  <si>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</si>
  <si>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</si>
  <si>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</si>
  <si>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</si>
  <si>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</si>
  <si>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</si>
  <si>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</si>
  <si>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</si>
  <si>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</si>
  <si>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</si>
  <si>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</si>
  <si>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</si>
  <si>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</si>
  <si>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</si>
  <si>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</si>
  <si>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</si>
  <si>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</si>
  <si>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</si>
  <si>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</si>
  <si>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</si>
  <si>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</si>
  <si>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</si>
  <si>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</si>
  <si>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</si>
  <si>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</si>
  <si>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</si>
  <si>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</si>
  <si>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</si>
  <si>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</si>
  <si>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</si>
  <si>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</si>
  <si>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</si>
  <si>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</si>
  <si>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</si>
  <si>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</si>
  <si>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</si>
  <si>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</si>
  <si>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</si>
  <si>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</si>
  <si>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</si>
  <si>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</si>
  <si>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</si>
  <si>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</si>
  <si>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</si>
  <si>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</si>
  <si>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</si>
  <si>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</si>
  <si>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</si>
  <si>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</si>
  <si>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</si>
  <si>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</si>
  <si>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</si>
  <si>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</si>
  <si>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</si>
  <si>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</si>
  <si>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</si>
  <si>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</si>
  <si>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</si>
  <si>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</si>
  <si>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</si>
  <si>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</si>
  <si>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</si>
  <si>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</si>
  <si>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</si>
  <si>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</si>
  <si>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</si>
  <si>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</si>
  <si>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</si>
  <si>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</si>
  <si>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</si>
  <si>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</si>
  <si>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</si>
  <si>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</si>
  <si>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</si>
  <si>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</si>
  <si>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</si>
  <si>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</si>
  <si>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</si>
  <si>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</si>
  <si>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</si>
  <si>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</si>
  <si>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</si>
  <si>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</si>
  <si>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</si>
  <si>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</si>
  <si>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</si>
  <si>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</si>
  <si>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</si>
  <si>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</si>
  <si>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</si>
  <si>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</si>
  <si>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</si>
  <si>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</si>
  <si>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</si>
  <si>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</si>
  <si>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</si>
  <si>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</si>
  <si>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</si>
  <si>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</si>
  <si>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</si>
  <si>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</si>
  <si>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</si>
  <si>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</si>
  <si>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</si>
  <si>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</si>
  <si>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</si>
  <si>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</si>
  <si>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</si>
  <si>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</si>
  <si>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</si>
  <si>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</si>
  <si>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</si>
  <si>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</si>
  <si>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</si>
  <si>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</si>
  <si>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</si>
  <si>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</si>
  <si>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</si>
  <si>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</si>
  <si>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</si>
  <si>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</si>
  <si>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</si>
  <si>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</si>
  <si>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</si>
  <si>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</si>
  <si>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</si>
  <si>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</si>
  <si>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</si>
  <si>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</si>
  <si>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</si>
  <si>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</si>
  <si>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</si>
  <si>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</si>
  <si>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</si>
  <si>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</si>
  <si>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</si>
  <si>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</si>
  <si>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</si>
  <si>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</si>
  <si>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</si>
  <si>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</si>
  <si>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</si>
  <si>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</si>
  <si>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</si>
  <si>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</si>
  <si>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</si>
  <si>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</si>
  <si>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</si>
  <si>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</si>
  <si>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</si>
  <si>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</si>
  <si>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</si>
  <si>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</si>
  <si>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</si>
  <si>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</si>
  <si>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</si>
  <si>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</si>
  <si>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</si>
  <si>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</si>
  <si>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</si>
  <si>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</si>
  <si>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</si>
  <si>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</si>
  <si>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</si>
  <si>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</si>
  <si>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</si>
  <si>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</si>
  <si>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</si>
  <si>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</si>
  <si>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</si>
  <si>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</si>
  <si>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</si>
  <si>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</si>
  <si>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</si>
  <si>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</si>
  <si>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</si>
  <si>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</si>
  <si>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</si>
  <si>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</si>
  <si>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</si>
  <si>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</si>
  <si>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</si>
  <si>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</si>
  <si>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</si>
  <si>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</si>
  <si>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</si>
  <si>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</si>
  <si>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</si>
  <si>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</si>
  <si>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</si>
  <si>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</si>
  <si>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</si>
  <si>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</si>
  <si>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</si>
  <si>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</si>
  <si>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</si>
  <si>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</si>
  <si>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</si>
  <si>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</si>
  <si>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</si>
  <si>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</si>
  <si>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</si>
  <si>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</si>
  <si>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</si>
  <si>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</si>
  <si>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</si>
  <si>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</si>
  <si>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</si>
  <si>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</si>
  <si>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</si>
  <si>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</si>
  <si>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</si>
  <si>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</si>
  <si>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</si>
  <si>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</si>
  <si>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</si>
  <si>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</si>
  <si>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</si>
  <si>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</si>
  <si>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</si>
  <si>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</si>
  <si>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</si>
  <si>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</si>
  <si>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</si>
  <si>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</si>
  <si>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</si>
  <si>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</si>
  <si>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</si>
  <si>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</si>
  <si>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</si>
  <si>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</si>
  <si>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</si>
  <si>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</si>
  <si>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</si>
  <si>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</si>
  <si>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</si>
  <si>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</si>
  <si>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</si>
  <si>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</si>
  <si>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</si>
  <si>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</si>
  <si>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</si>
  <si>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</si>
  <si>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</si>
  <si>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</si>
  <si>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</si>
  <si>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</si>
  <si>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</si>
  <si>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</si>
  <si>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</si>
  <si>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</si>
  <si>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</si>
  <si>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</si>
  <si>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</si>
  <si>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</si>
  <si>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</si>
  <si>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</si>
  <si>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</si>
  <si>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</si>
  <si>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</si>
  <si>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</si>
  <si>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</si>
  <si>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</si>
  <si>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</si>
  <si>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</si>
  <si>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</si>
  <si>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</si>
  <si>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</si>
  <si>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</si>
  <si>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</si>
  <si>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</si>
  <si>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</si>
  <si>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</si>
  <si>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</si>
  <si>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</si>
  <si>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</si>
  <si>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</si>
  <si>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</si>
  <si>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</si>
  <si>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</si>
  <si>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</si>
  <si>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</si>
  <si>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</si>
  <si>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</si>
  <si>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</si>
  <si>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</si>
  <si>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</si>
  <si>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</si>
  <si>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</si>
  <si>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</si>
  <si>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</si>
  <si>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</si>
  <si>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</si>
  <si>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</si>
  <si>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</si>
  <si>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</si>
  <si>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</si>
  <si>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</si>
  <si>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</si>
  <si>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</si>
  <si>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</si>
  <si>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</si>
  <si>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</si>
  <si>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</si>
  <si>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</si>
  <si>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</si>
  <si>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</si>
  <si>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</si>
  <si>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</si>
  <si>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</si>
  <si>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</si>
  <si>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</si>
  <si>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</si>
  <si>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</si>
  <si>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</si>
  <si>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</si>
  <si>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</si>
  <si>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</si>
  <si>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</si>
  <si>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</si>
  <si>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</si>
  <si>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</si>
  <si>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</si>
  <si>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</si>
  <si>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</si>
  <si>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</si>
  <si>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</si>
  <si>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</si>
  <si>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</si>
  <si>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</si>
  <si>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</si>
  <si>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</si>
  <si>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</si>
  <si>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</si>
  <si>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</si>
  <si>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</si>
  <si>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</si>
  <si>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</si>
  <si>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</si>
  <si>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</si>
  <si>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</si>
  <si>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</si>
  <si>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</si>
  <si>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</si>
  <si>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</si>
  <si>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</si>
  <si>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</si>
  <si>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</si>
  <si>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</si>
  <si>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</si>
  <si>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</si>
  <si>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</si>
  <si>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</si>
  <si>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</si>
  <si>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</si>
  <si>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</si>
  <si>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</si>
  <si>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</si>
  <si>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</si>
  <si>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</si>
  <si>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</si>
  <si>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</si>
  <si>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</si>
  <si>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</si>
  <si>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</si>
  <si>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</si>
  <si>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</si>
  <si>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</si>
  <si>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</si>
  <si>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</si>
  <si>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</si>
  <si>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</si>
  <si>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</si>
  <si>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</si>
  <si>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</si>
  <si>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</si>
  <si>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</si>
  <si>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</si>
  <si>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</si>
  <si>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</si>
  <si>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</si>
  <si>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</si>
  <si>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</si>
  <si>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</si>
  <si>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</si>
  <si>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</si>
  <si>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</si>
  <si>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</si>
  <si>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</si>
  <si>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</si>
  <si>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</si>
  <si>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</si>
  <si>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</si>
  <si>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</si>
  <si>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</si>
  <si>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</si>
  <si>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</si>
  <si>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</si>
  <si>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</si>
  <si>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</si>
  <si>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</si>
  <si>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</si>
  <si>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</si>
  <si>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</si>
  <si>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</si>
  <si>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</si>
  <si>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</si>
  <si>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</si>
  <si>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</si>
  <si>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</si>
  <si>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</si>
  <si>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</si>
  <si>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</si>
  <si>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</si>
  <si>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</si>
  <si>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</si>
  <si>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</si>
  <si>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</si>
  <si>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</si>
  <si>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</si>
  <si>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</si>
  <si>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</si>
  <si>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</si>
  <si>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</si>
  <si>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</si>
  <si>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</si>
  <si>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</si>
  <si>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</si>
  <si>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</si>
  <si>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</si>
  <si>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</si>
  <si>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</si>
  <si>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</si>
  <si>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</si>
  <si>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</si>
  <si>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</si>
  <si>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</si>
  <si>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</si>
  <si>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</si>
  <si>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</si>
  <si>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</si>
  <si>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</si>
  <si>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</si>
  <si>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</si>
  <si>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</si>
  <si>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</si>
  <si>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</si>
  <si>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</si>
  <si>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</si>
  <si>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</si>
  <si>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</si>
  <si>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</si>
  <si>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</si>
  <si>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</si>
  <si>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</si>
  <si>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</si>
  <si>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</si>
  <si>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</si>
  <si>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</si>
  <si>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</si>
  <si>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</si>
  <si>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</si>
  <si>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</si>
  <si>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</si>
  <si>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</si>
  <si>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</si>
  <si>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</si>
  <si>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</si>
  <si>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</si>
  <si>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</si>
  <si>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</si>
  <si>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</si>
  <si>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</si>
  <si>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</si>
  <si>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</si>
  <si>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</si>
  <si>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</si>
  <si>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</si>
  <si>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</si>
  <si>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</si>
  <si>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</si>
  <si>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</si>
  <si>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</si>
  <si>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</si>
  <si>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</si>
  <si>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</si>
  <si>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</si>
  <si>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</si>
  <si>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</si>
  <si>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</si>
  <si>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</si>
  <si>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</si>
  <si>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</si>
  <si>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</si>
  <si>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</si>
  <si>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</si>
  <si>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</si>
  <si>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</si>
  <si>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</si>
  <si>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</si>
  <si>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</si>
  <si>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</si>
  <si>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</si>
  <si>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</si>
  <si>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</si>
  <si>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</si>
  <si>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</si>
  <si>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</si>
  <si>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</si>
  <si>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</si>
  <si>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</si>
  <si>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</si>
  <si>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</si>
  <si>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</si>
  <si>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</si>
  <si>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</si>
  <si>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</si>
  <si>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</si>
  <si>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</si>
  <si>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</si>
  <si>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</si>
  <si>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</si>
  <si>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</si>
  <si>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</si>
  <si>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</si>
  <si>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</si>
  <si>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</si>
  <si>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</si>
  <si>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</si>
  <si>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</si>
  <si>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</si>
  <si>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</si>
  <si>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</si>
  <si>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</si>
  <si>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</si>
  <si>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</si>
  <si>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</si>
  <si>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</si>
  <si>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</si>
  <si>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</si>
  <si>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</si>
  <si>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</si>
  <si>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</si>
  <si>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</si>
  <si>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</si>
  <si>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</si>
  <si>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</si>
  <si>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</si>
  <si>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</si>
  <si>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</si>
  <si>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</si>
  <si>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</si>
  <si>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</si>
  <si>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</si>
  <si>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</si>
  <si>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</si>
  <si>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</si>
  <si>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</si>
  <si>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</si>
  <si>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</si>
  <si>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</si>
  <si>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</si>
  <si>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</si>
  <si>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</si>
  <si>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</si>
  <si>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</si>
  <si>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</si>
  <si>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</si>
  <si>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</si>
  <si>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</si>
  <si>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</si>
  <si>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</si>
  <si>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</si>
  <si>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</si>
  <si>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</si>
  <si>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</si>
  <si>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</si>
  <si>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</si>
  <si>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</si>
  <si>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</si>
  <si>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</si>
  <si>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</si>
  <si>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</si>
  <si>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</si>
  <si>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</si>
  <si>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</si>
  <si>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</si>
  <si>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</si>
  <si>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</si>
  <si>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</si>
  <si>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</si>
  <si>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</si>
  <si>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</si>
  <si>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</si>
  <si>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</si>
  <si>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</si>
  <si>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</si>
  <si>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</si>
  <si>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</si>
  <si>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</si>
  <si>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</si>
  <si>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</si>
  <si>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</si>
  <si>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</si>
  <si>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</si>
  <si>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</si>
  <si>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</si>
  <si>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</si>
  <si>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</si>
  <si>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</si>
  <si>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</si>
  <si>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</si>
  <si>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</si>
  <si>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</si>
  <si>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</si>
  <si>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</si>
  <si>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</si>
  <si>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</si>
  <si>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</si>
  <si>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</si>
  <si>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</si>
  <si>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</si>
  <si>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</si>
  <si>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</si>
  <si>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</si>
  <si>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</si>
  <si>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</si>
  <si>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</si>
  <si>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</si>
  <si>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</si>
  <si>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</si>
  <si>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</si>
  <si>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</si>
  <si>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</si>
  <si>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</si>
  <si>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</si>
  <si>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</si>
  <si>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</si>
  <si>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</si>
  <si>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</si>
  <si>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</si>
  <si>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</si>
  <si>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</si>
  <si>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</si>
  <si>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</si>
  <si>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</si>
  <si>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</si>
  <si>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</si>
  <si>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</si>
  <si>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</si>
  <si>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</si>
  <si>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</si>
  <si>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</si>
  <si>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</si>
  <si>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</si>
  <si>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</si>
  <si>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</si>
  <si>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</si>
  <si>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</si>
  <si>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</si>
  <si>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</si>
  <si>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</si>
  <si>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</si>
  <si>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</si>
  <si>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</si>
  <si>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</si>
  <si>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</si>
  <si>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</si>
  <si>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</si>
  <si>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</si>
  <si>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</si>
  <si>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</si>
  <si>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</si>
  <si>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</si>
  <si>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</si>
  <si>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</si>
  <si>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</si>
  <si>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</si>
  <si>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</si>
  <si>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</si>
  <si>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</si>
  <si>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</si>
  <si>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</si>
  <si>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</si>
  <si>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</si>
  <si>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</si>
  <si>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</si>
  <si>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</si>
  <si>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</si>
  <si>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</si>
  <si>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</si>
  <si>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</si>
  <si>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</si>
  <si>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</si>
  <si>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</si>
  <si>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</si>
  <si>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</si>
  <si>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</si>
  <si>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</si>
  <si>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</si>
  <si>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</si>
  <si>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</si>
  <si>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</si>
  <si>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</si>
  <si>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</si>
  <si>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</si>
  <si>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</si>
  <si>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</si>
  <si>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</si>
  <si>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</si>
  <si>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</si>
  <si>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</si>
  <si>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</si>
  <si>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</si>
  <si>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</si>
  <si>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</si>
  <si>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</si>
  <si>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</si>
  <si>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</si>
  <si>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</si>
  <si>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</si>
  <si>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</si>
  <si>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</si>
  <si>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</si>
  <si>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</si>
  <si>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</si>
  <si>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</si>
  <si>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</si>
  <si>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</si>
  <si>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</si>
  <si>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</si>
  <si>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</si>
  <si>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</si>
  <si>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</si>
  <si>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</si>
  <si>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</si>
  <si>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</si>
  <si>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</si>
  <si>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</si>
  <si>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</si>
  <si>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</si>
  <si>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</si>
  <si>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</si>
  <si>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</si>
  <si>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</si>
  <si>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</si>
  <si>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</si>
  <si>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</si>
  <si>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</si>
  <si>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</si>
  <si>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</si>
  <si>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</si>
  <si>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</si>
  <si>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</si>
  <si>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</si>
  <si>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</si>
  <si>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</si>
  <si>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</si>
  <si>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</si>
  <si>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</si>
  <si>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</si>
  <si>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</si>
  <si>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</si>
  <si>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</si>
  <si>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</si>
  <si>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</si>
  <si>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</si>
  <si>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</si>
  <si>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</si>
  <si>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</si>
  <si>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</si>
  <si>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</si>
  <si>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</si>
  <si>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</si>
  <si>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</si>
  <si>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</si>
  <si>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</si>
  <si>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</si>
  <si>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</si>
  <si>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</si>
  <si>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</si>
  <si>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</si>
  <si>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</si>
  <si>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</si>
  <si>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</si>
  <si>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</si>
  <si>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</si>
  <si>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</si>
  <si>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</si>
  <si>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</si>
  <si>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</si>
  <si>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</si>
  <si>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</si>
  <si>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</si>
  <si>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</si>
  <si>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</si>
  <si>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</si>
  <si>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</si>
  <si>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</si>
  <si>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</si>
  <si>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</si>
  <si>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</si>
  <si>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</si>
  <si>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</si>
  <si>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</si>
  <si>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</si>
  <si>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</si>
  <si>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</si>
  <si>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</si>
  <si>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</si>
  <si>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</si>
  <si>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</si>
  <si>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</si>
  <si>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</si>
  <si>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</si>
  <si>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</si>
  <si>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</si>
  <si>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</si>
  <si>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</si>
  <si>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</si>
  <si>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</si>
  <si>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</si>
  <si>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</si>
  <si>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</si>
  <si>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</si>
  <si>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</si>
  <si>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</si>
  <si>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</si>
  <si>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</si>
  <si>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</si>
  <si>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</si>
  <si>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</si>
  <si>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</si>
  <si>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</si>
  <si>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</si>
  <si>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</si>
  <si>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</si>
  <si>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</si>
  <si>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</si>
  <si>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</si>
  <si>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</si>
  <si>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</si>
  <si>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</si>
  <si>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</si>
  <si>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</si>
  <si>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</si>
  <si>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</si>
  <si>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</si>
  <si>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</si>
  <si>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</si>
  <si>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</si>
  <si>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</si>
  <si>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</si>
  <si>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</si>
  <si>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</si>
  <si>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</si>
  <si>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</si>
  <si>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</si>
  <si>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</si>
  <si>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</si>
  <si>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</si>
  <si>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</si>
  <si>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</si>
  <si>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</si>
  <si>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</si>
  <si>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</si>
  <si>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</si>
  <si>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</si>
  <si>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</si>
  <si>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</si>
  <si>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</si>
  <si>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</si>
  <si>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</si>
  <si>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</si>
  <si>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</si>
  <si>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</si>
  <si>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</si>
  <si>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</si>
  <si>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</si>
  <si>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</si>
  <si>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</si>
  <si>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</si>
  <si>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</si>
  <si>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</si>
  <si>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</si>
  <si>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</si>
  <si>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</si>
  <si>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</si>
  <si>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</si>
  <si>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</si>
  <si>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</si>
  <si>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</si>
  <si>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</si>
  <si>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</si>
  <si>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</si>
  <si>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</si>
  <si>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</si>
  <si>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</si>
  <si>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</si>
  <si>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</si>
  <si>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</si>
  <si>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</si>
  <si>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</si>
  <si>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</si>
  <si>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</si>
  <si>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</si>
  <si>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</si>
  <si>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</si>
  <si>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</si>
  <si>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</si>
  <si>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</si>
  <si>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</si>
  <si>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</si>
  <si>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</si>
  <si>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</si>
  <si>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</si>
  <si>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</si>
  <si>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</si>
  <si>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</si>
  <si>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</si>
  <si>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</si>
  <si>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</si>
  <si>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</si>
  <si>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</si>
  <si>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</si>
  <si>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</si>
  <si>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</si>
  <si>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</si>
  <si>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</si>
  <si>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</si>
  <si>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</si>
  <si>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</si>
  <si>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</si>
  <si>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</si>
  <si>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</si>
  <si>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</si>
  <si>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</si>
  <si>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</si>
  <si>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</si>
  <si>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</si>
  <si>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</si>
  <si>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</si>
  <si>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</si>
  <si>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</si>
  <si>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</si>
  <si>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</si>
  <si>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</si>
  <si>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</si>
  <si>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</si>
  <si>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</si>
  <si>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</si>
  <si>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</si>
  <si>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</si>
  <si>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</si>
  <si>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</si>
  <si>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</si>
  <si>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</si>
  <si>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</si>
  <si>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</si>
  <si>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</si>
  <si>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</si>
  <si>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</si>
  <si>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</si>
  <si>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</si>
  <si>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</si>
  <si>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</si>
  <si>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</si>
  <si>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</si>
  <si>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</si>
  <si>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</si>
  <si>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</si>
  <si>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</si>
  <si>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</si>
  <si>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</si>
  <si>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</si>
  <si>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</si>
  <si>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</si>
  <si>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</si>
  <si>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</si>
  <si>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</si>
  <si>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</si>
  <si>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</si>
  <si>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</si>
  <si>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</si>
  <si>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</si>
  <si>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</si>
  <si>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</si>
  <si>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</si>
  <si>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</si>
  <si>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</si>
  <si>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</si>
  <si>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</si>
  <si>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</si>
  <si>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</si>
  <si>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</si>
  <si>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</si>
  <si>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</si>
  <si>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</si>
  <si>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</si>
  <si>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</si>
  <si>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</si>
  <si>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</si>
  <si>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</si>
  <si>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</si>
  <si>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</si>
  <si>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</si>
  <si>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</si>
  <si>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</si>
  <si>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</si>
  <si>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</si>
  <si>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</si>
  <si>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</si>
  <si>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</si>
  <si>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</si>
  <si>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</si>
  <si>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</si>
  <si>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</si>
  <si>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</si>
  <si>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</si>
  <si>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</si>
  <si>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</si>
  <si>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</si>
  <si>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</si>
  <si>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</si>
  <si>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</si>
  <si>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</si>
  <si>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</si>
  <si>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</si>
  <si>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</si>
  <si>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</si>
  <si>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</si>
  <si>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</si>
  <si>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</si>
  <si>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</si>
  <si>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</si>
  <si>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</si>
  <si>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</si>
  <si>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</si>
  <si>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</si>
  <si>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</si>
  <si>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</si>
  <si>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</si>
  <si>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</si>
  <si>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</si>
  <si>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</si>
  <si>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</si>
  <si>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</si>
  <si>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</si>
  <si>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</si>
  <si>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</si>
  <si>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</si>
  <si>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</si>
  <si>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</si>
  <si>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</si>
  <si>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</si>
  <si>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</si>
  <si>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</si>
  <si>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</si>
  <si>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</si>
  <si>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</si>
  <si>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</si>
  <si>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</si>
  <si>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</si>
  <si>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</si>
  <si>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</si>
  <si>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</si>
  <si>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</si>
  <si>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</si>
  <si>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</si>
  <si>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</si>
  <si>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</si>
  <si>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</si>
  <si>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</si>
  <si>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</si>
  <si>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</si>
  <si>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</si>
  <si>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</si>
  <si>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</si>
  <si>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</si>
  <si>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</si>
  <si>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</si>
  <si>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</si>
  <si>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</si>
  <si>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</si>
  <si>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</si>
  <si>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</si>
  <si>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</si>
  <si>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</si>
  <si>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</si>
  <si>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</si>
  <si>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</si>
  <si>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</si>
  <si>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</si>
  <si>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</si>
  <si>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</si>
  <si>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</si>
  <si>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</si>
  <si>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</si>
  <si>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</si>
  <si>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</si>
  <si>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</si>
  <si>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</si>
  <si>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</si>
  <si>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</si>
  <si>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</si>
  <si>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</si>
  <si>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</si>
  <si>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</si>
  <si>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</si>
  <si>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</si>
  <si>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</si>
  <si>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</si>
  <si>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</si>
  <si>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</si>
  <si>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</si>
  <si>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</si>
  <si>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</si>
  <si>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</si>
  <si>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</si>
  <si>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</si>
  <si>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</si>
  <si>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</si>
  <si>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</si>
  <si>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</si>
  <si>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</si>
  <si>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</si>
  <si>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</si>
  <si>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</si>
  <si>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</si>
  <si>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</si>
  <si>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</si>
  <si>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</si>
  <si>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</si>
  <si>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</si>
  <si>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</si>
  <si>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</si>
  <si>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</si>
  <si>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</si>
  <si>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</si>
  <si>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</si>
  <si>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</si>
  <si>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</si>
  <si>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</si>
  <si>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</si>
  <si>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</si>
  <si>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</si>
  <si>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</si>
  <si>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</si>
  <si>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</si>
  <si>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</si>
  <si>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</si>
  <si>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</si>
  <si>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</si>
  <si>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</si>
  <si>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</si>
  <si>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</si>
  <si>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</si>
  <si>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</si>
  <si>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</si>
  <si>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</si>
  <si>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</si>
  <si>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</si>
  <si>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</si>
  <si>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</si>
  <si>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</si>
  <si>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</si>
  <si>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</si>
  <si>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</si>
  <si>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</si>
  <si>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</si>
  <si>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</si>
  <si>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</si>
  <si>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</si>
  <si>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</si>
  <si>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</si>
  <si>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</si>
  <si>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</si>
  <si>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</si>
  <si>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</si>
  <si>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</si>
  <si>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</si>
  <si>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</si>
  <si>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</si>
  <si>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</si>
  <si>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</si>
  <si>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</si>
  <si>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</si>
  <si>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</si>
  <si>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</si>
  <si>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</si>
  <si>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</si>
  <si>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</si>
  <si>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</si>
  <si>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</si>
  <si>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</si>
  <si>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</si>
  <si>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</si>
  <si>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</si>
  <si>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</si>
  <si>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</si>
  <si>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</si>
  <si>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</si>
  <si>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</si>
  <si>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</si>
  <si>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</si>
  <si>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</si>
  <si>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</si>
  <si>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</si>
  <si>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</si>
  <si>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</si>
  <si>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</si>
  <si>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</si>
  <si>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</si>
  <si>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</si>
  <si>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</si>
  <si>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</si>
  <si>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</si>
  <si>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</si>
  <si>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</si>
  <si>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</si>
  <si>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</si>
  <si>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</si>
  <si>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</si>
  <si>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</si>
  <si>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</si>
  <si>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</si>
  <si>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</si>
  <si>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</si>
  <si>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</si>
  <si>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</si>
  <si>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</si>
  <si>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</si>
  <si>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</si>
  <si>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</si>
  <si>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</si>
  <si>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</si>
  <si>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</si>
  <si>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</si>
  <si>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</si>
  <si>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</si>
  <si>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</si>
  <si>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</si>
  <si>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</si>
  <si>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</si>
  <si>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</si>
  <si>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</si>
  <si>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</si>
  <si>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</si>
  <si>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</si>
  <si>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</si>
  <si>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</si>
  <si>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</si>
  <si>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</si>
  <si>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</si>
  <si>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</si>
  <si>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</si>
  <si>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</si>
  <si>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</si>
  <si>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</si>
  <si>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</si>
  <si>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</si>
  <si>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</si>
  <si>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</si>
  <si>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</si>
  <si>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</si>
  <si>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</si>
  <si>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</si>
  <si>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</si>
  <si>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</si>
  <si>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</si>
  <si>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</si>
  <si>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</si>
  <si>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</si>
  <si>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</si>
  <si>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</si>
  <si>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</si>
  <si>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</si>
  <si>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</si>
  <si>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</si>
  <si>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</si>
  <si>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</si>
  <si>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</si>
  <si>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</si>
  <si>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</si>
  <si>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</si>
  <si>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</si>
  <si>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</si>
  <si>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</si>
  <si>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</si>
  <si>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</si>
  <si>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</si>
  <si>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</si>
  <si>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</si>
  <si>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</si>
  <si>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</si>
  <si>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</si>
  <si>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</si>
  <si>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</si>
  <si>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</si>
  <si>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</si>
  <si>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</si>
  <si>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</si>
  <si>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</si>
  <si>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</si>
  <si>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</si>
  <si>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</si>
  <si>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</si>
  <si>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</si>
  <si>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</si>
  <si>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</si>
  <si>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</si>
  <si>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</si>
  <si>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</si>
  <si>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</si>
  <si>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</si>
  <si>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</si>
  <si>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</si>
  <si>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</si>
  <si>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</si>
  <si>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</si>
  <si>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</si>
  <si>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</si>
  <si>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</si>
  <si>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</si>
  <si>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</si>
  <si>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</si>
  <si>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</si>
  <si>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</si>
  <si>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</si>
  <si>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</si>
  <si>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</si>
  <si>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</si>
  <si>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</si>
  <si>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</si>
  <si>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</si>
  <si>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</si>
  <si>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</si>
  <si>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</si>
  <si>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</si>
  <si>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</si>
  <si>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</si>
  <si>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</si>
  <si>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</si>
  <si>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</si>
  <si>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</si>
  <si>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</si>
  <si>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</si>
  <si>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</si>
  <si>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</si>
  <si>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</si>
  <si>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</si>
  <si>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</si>
  <si>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</si>
  <si>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</si>
  <si>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</si>
  <si>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</si>
  <si>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</si>
  <si>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</si>
  <si>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</si>
  <si>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</si>
  <si>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</si>
  <si>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</si>
  <si>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</si>
  <si>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</si>
  <si>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</si>
  <si>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</si>
  <si>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</si>
  <si>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</si>
  <si>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</si>
  <si>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</si>
  <si>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</si>
  <si>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</si>
  <si>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</si>
  <si>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</si>
  <si>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</si>
  <si>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</si>
  <si>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</si>
  <si>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</si>
  <si>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</si>
  <si>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</si>
  <si>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</si>
  <si>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</si>
  <si>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</si>
  <si>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</si>
  <si>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</si>
  <si>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</si>
  <si>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</si>
  <si>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</si>
  <si>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</si>
  <si>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</si>
  <si>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</si>
  <si>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</si>
  <si>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</si>
  <si>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</si>
  <si>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</si>
  <si>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</si>
  <si>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</si>
  <si>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</si>
  <si>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</si>
  <si>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</si>
  <si>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</si>
  <si>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</si>
  <si>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</si>
  <si>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</si>
  <si>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</si>
  <si>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</si>
  <si>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</si>
  <si>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</si>
  <si>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</si>
  <si>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</si>
  <si>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</si>
  <si>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</si>
  <si>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</si>
  <si>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</si>
  <si>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</si>
  <si>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</si>
  <si>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</si>
  <si>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</si>
  <si>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</si>
  <si>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</si>
  <si>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</si>
  <si>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</si>
  <si>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</si>
  <si>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</si>
  <si>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</si>
  <si>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</si>
  <si>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</si>
  <si>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</si>
  <si>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</si>
  <si>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</si>
  <si>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</si>
  <si>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</si>
  <si>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</si>
  <si>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</si>
  <si>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</si>
  <si>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</si>
  <si>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</si>
  <si>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</si>
  <si>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</si>
  <si>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</si>
  <si>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</si>
  <si>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</si>
  <si>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</si>
  <si>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</si>
  <si>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</si>
  <si>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</si>
  <si>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</si>
  <si>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</si>
  <si>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</si>
  <si>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</si>
  <si>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</si>
  <si>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</si>
  <si>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</si>
  <si>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</si>
  <si>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</si>
  <si>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</si>
  <si>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</si>
  <si>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</si>
  <si>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</si>
  <si>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</si>
  <si>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</si>
  <si>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</si>
  <si>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</si>
  <si>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</si>
  <si>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</si>
  <si>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</si>
  <si>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</si>
  <si>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</si>
  <si>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</si>
  <si>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</si>
  <si>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</si>
  <si>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</si>
  <si>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</si>
  <si>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</si>
  <si>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</si>
  <si>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</si>
  <si>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</si>
  <si>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</si>
  <si>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</si>
  <si>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</si>
  <si>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</si>
  <si>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</si>
  <si>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</si>
  <si>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</si>
  <si>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</si>
  <si>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</si>
  <si>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</si>
  <si>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</si>
  <si>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</si>
  <si>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</si>
  <si>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</si>
  <si>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</si>
  <si>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</si>
  <si>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</si>
  <si>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</si>
  <si>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</si>
  <si>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</si>
  <si>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</si>
  <si>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</si>
  <si>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</si>
  <si>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</si>
  <si>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</si>
  <si>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</si>
  <si>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</si>
  <si>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</si>
  <si>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</si>
  <si>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</si>
  <si>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</si>
  <si>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</si>
  <si>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</si>
  <si>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</si>
  <si>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</si>
  <si>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</si>
  <si>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</si>
  <si>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</si>
  <si>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</si>
  <si>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</si>
  <si>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</si>
  <si>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</si>
  <si>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</si>
  <si>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</si>
  <si>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</si>
  <si>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</si>
  <si>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</si>
  <si>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</si>
  <si>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</si>
  <si>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</si>
  <si>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</si>
  <si>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</si>
  <si>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</si>
  <si>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</si>
  <si>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</si>
  <si>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</si>
  <si>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</si>
  <si>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</si>
  <si>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</si>
  <si>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</si>
  <si>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</si>
  <si>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</si>
  <si>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</si>
  <si>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</si>
  <si>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</si>
  <si>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</si>
  <si>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</si>
  <si>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</si>
  <si>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</si>
  <si>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</si>
  <si>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</si>
  <si>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</si>
  <si>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</si>
  <si>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</si>
  <si>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</si>
  <si>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</si>
  <si>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</si>
  <si>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</si>
  <si>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</si>
  <si>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</si>
  <si>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</si>
  <si>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</si>
  <si>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</si>
  <si>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</si>
  <si>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</si>
  <si>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</si>
  <si>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</si>
  <si>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</si>
  <si>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</si>
  <si>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</si>
  <si>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</si>
  <si>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</si>
  <si>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</si>
  <si>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</si>
  <si>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</si>
  <si>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</si>
  <si>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</si>
  <si>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</si>
  <si>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</si>
  <si>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</si>
  <si>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</si>
  <si>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</si>
  <si>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</si>
  <si>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</si>
  <si>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</si>
  <si>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</si>
  <si>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</si>
  <si>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</si>
  <si>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</si>
  <si>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</si>
  <si>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</si>
  <si>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</si>
  <si>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</si>
  <si>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</si>
  <si>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</si>
  <si>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</si>
  <si>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</si>
  <si>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</si>
  <si>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</si>
  <si>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</si>
  <si>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</si>
  <si>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</si>
  <si>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</si>
  <si>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</si>
  <si>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</si>
  <si>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</si>
  <si>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</si>
  <si>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</si>
  <si>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</si>
  <si>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</si>
  <si>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</si>
  <si>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</si>
  <si>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</si>
  <si>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</si>
  <si>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</si>
  <si>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</si>
  <si>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</si>
  <si>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</si>
  <si>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</si>
  <si>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</si>
  <si>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</si>
  <si>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</si>
  <si>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</si>
  <si>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</si>
  <si>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</si>
  <si>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</si>
  <si>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</si>
  <si>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</si>
  <si>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</si>
  <si>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</si>
  <si>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</si>
  <si>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</si>
  <si>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</si>
  <si>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</si>
  <si>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</si>
  <si>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</si>
  <si>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</si>
  <si>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</si>
  <si>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</si>
  <si>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</si>
  <si>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</si>
  <si>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</si>
  <si>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</si>
  <si>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</si>
  <si>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</si>
  <si>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</si>
  <si>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</si>
  <si>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</si>
  <si>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</si>
  <si>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</si>
  <si>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</si>
  <si>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</si>
  <si>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</si>
  <si>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</si>
  <si>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</si>
  <si>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</si>
  <si>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</si>
  <si>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</si>
  <si>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</si>
  <si>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</si>
  <si>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</si>
  <si>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</si>
  <si>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</si>
  <si>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</si>
  <si>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</si>
  <si>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</si>
  <si>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</si>
  <si>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</si>
  <si>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</si>
  <si>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</si>
  <si>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</si>
  <si>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</si>
  <si>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</si>
  <si>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</si>
  <si>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</si>
  <si>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</si>
  <si>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</si>
  <si>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</si>
  <si>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</si>
  <si>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</si>
  <si>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</si>
  <si>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</si>
  <si>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</si>
  <si>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</si>
  <si>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</si>
  <si>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</si>
  <si>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</si>
  <si>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</si>
  <si>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</si>
  <si>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</si>
  <si>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</si>
  <si>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</si>
  <si>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</si>
  <si>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</si>
  <si>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</si>
  <si>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</si>
  <si>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</si>
  <si>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</si>
  <si>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</si>
  <si>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</si>
  <si>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</si>
  <si>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</si>
  <si>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</si>
  <si>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</si>
  <si>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</si>
  <si>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</si>
  <si>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</si>
  <si>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</si>
  <si>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</si>
  <si>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</si>
  <si>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</si>
  <si>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</si>
  <si>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</si>
  <si>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</si>
  <si>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</si>
  <si>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</si>
  <si>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</si>
  <si>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</si>
  <si>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</si>
  <si>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</si>
  <si>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</si>
  <si>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</si>
  <si>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</si>
  <si>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</si>
  <si>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</si>
  <si>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</si>
  <si>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</si>
  <si>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</si>
  <si>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</si>
  <si>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</si>
  <si>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</si>
  <si>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</si>
  <si>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</si>
  <si>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</si>
  <si>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</si>
  <si>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</si>
  <si>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</si>
  <si>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</si>
  <si>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</si>
  <si>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</si>
  <si>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</si>
  <si>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</si>
  <si>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</si>
  <si>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</si>
  <si>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</si>
  <si>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</si>
  <si>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</si>
  <si>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</si>
  <si>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</si>
  <si>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</si>
  <si>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</si>
  <si>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</si>
  <si>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</si>
  <si>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</si>
  <si>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</si>
  <si>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</si>
  <si>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</si>
  <si>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</si>
  <si>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</si>
  <si>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</si>
  <si>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</si>
  <si>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</si>
  <si>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</si>
  <si>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</si>
  <si>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</si>
  <si>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</si>
  <si>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</si>
  <si>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</si>
  <si>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</si>
  <si>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</si>
  <si>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</si>
  <si>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</si>
  <si>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</si>
  <si>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</si>
  <si>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</si>
  <si>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</si>
  <si>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</si>
  <si>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</si>
  <si>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</si>
  <si>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</si>
  <si>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</si>
  <si>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</si>
  <si>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</si>
  <si>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</si>
  <si>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</si>
  <si>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</si>
  <si>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</si>
  <si>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</si>
  <si>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</si>
  <si>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</si>
  <si>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</si>
  <si>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</si>
  <si>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</si>
  <si>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</si>
  <si>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</si>
  <si>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</si>
  <si>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</si>
  <si>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</si>
  <si>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</si>
  <si>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</si>
  <si>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</si>
  <si>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</si>
  <si>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</si>
  <si>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</si>
  <si>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</si>
  <si>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</si>
  <si>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</si>
  <si>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</si>
  <si>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</si>
  <si>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</si>
  <si>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</si>
  <si>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</si>
  <si>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</si>
  <si>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</si>
  <si>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</si>
  <si>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</si>
  <si>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</si>
  <si>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</si>
  <si>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</si>
  <si>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</si>
  <si>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</si>
  <si>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</si>
  <si>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</si>
  <si>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</si>
  <si>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</si>
  <si>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</si>
  <si>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</si>
  <si>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</si>
  <si>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</si>
  <si>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</si>
  <si>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</si>
  <si>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</si>
  <si>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</si>
  <si>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</si>
  <si>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</si>
  <si>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</si>
  <si>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</si>
  <si>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</si>
  <si>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</si>
  <si>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</si>
  <si>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</si>
  <si>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</si>
  <si>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</si>
  <si>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</si>
  <si>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</si>
  <si>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</si>
  <si>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</si>
  <si>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</si>
  <si>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</si>
  <si>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</si>
  <si>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</si>
  <si>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</si>
  <si>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</si>
  <si>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</si>
  <si>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</si>
  <si>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</si>
  <si>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</si>
  <si>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</si>
  <si>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</si>
  <si>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</si>
  <si>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</si>
  <si>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</si>
  <si>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</si>
  <si>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</si>
  <si>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</si>
  <si>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</si>
  <si>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</si>
  <si>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</si>
  <si>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</si>
  <si>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</si>
  <si>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</si>
  <si>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</si>
  <si>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</si>
  <si>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</si>
  <si>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</si>
  <si>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</si>
  <si>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</si>
  <si>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</si>
  <si>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</si>
  <si>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</si>
  <si>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</si>
  <si>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</si>
  <si>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</si>
  <si>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</si>
  <si>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</si>
  <si>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</si>
  <si>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</si>
  <si>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</si>
  <si>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</si>
  <si>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</si>
  <si>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</si>
  <si>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</si>
  <si>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</si>
  <si>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</si>
  <si>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</si>
  <si>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</si>
  <si>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</si>
  <si>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</si>
  <si>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</si>
  <si>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</si>
  <si>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</si>
  <si>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</si>
  <si>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</si>
  <si>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</si>
  <si>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</si>
  <si>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</si>
  <si>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</si>
  <si>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</si>
  <si>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</si>
  <si>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</si>
  <si>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</si>
  <si>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</si>
  <si>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</si>
  <si>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</si>
  <si>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</si>
  <si>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</si>
  <si>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</si>
  <si>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</si>
  <si>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</si>
  <si>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</si>
  <si>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</si>
  <si>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</si>
  <si>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</si>
  <si>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</si>
  <si>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</si>
  <si>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</si>
  <si>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</si>
  <si>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</si>
  <si>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</si>
  <si>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</si>
  <si>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</si>
  <si>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</si>
  <si>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</si>
  <si>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</si>
  <si>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</si>
  <si>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</si>
  <si>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</si>
  <si>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</si>
  <si>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</si>
  <si>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</si>
  <si>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</si>
  <si>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</si>
  <si>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</si>
  <si>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</si>
  <si>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</si>
  <si>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</si>
  <si>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</si>
  <si>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</si>
  <si>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</si>
  <si>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</si>
  <si>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</si>
  <si>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</si>
  <si>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</si>
  <si>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</si>
  <si>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</si>
  <si>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</si>
  <si>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</si>
  <si>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</si>
  <si>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</si>
  <si>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</si>
  <si>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</si>
  <si>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</si>
  <si>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</si>
  <si>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</si>
  <si>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</si>
  <si>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</si>
  <si>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</si>
  <si>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</si>
  <si>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</si>
  <si>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</si>
  <si>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</si>
  <si>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</si>
  <si>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</si>
  <si>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</si>
  <si>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</si>
  <si>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</si>
  <si>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</si>
  <si>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</si>
  <si>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</si>
  <si>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</si>
  <si>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</si>
  <si>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</si>
  <si>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</si>
  <si>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</si>
  <si>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</si>
  <si>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</si>
  <si>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</si>
  <si>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</si>
  <si>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</si>
  <si>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</si>
  <si>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</si>
  <si>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</si>
  <si>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</si>
  <si>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</si>
  <si>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</si>
  <si>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</si>
  <si>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</si>
  <si>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</si>
  <si>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</si>
  <si>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</si>
  <si>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</si>
  <si>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</si>
  <si>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</si>
  <si>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</si>
  <si>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</si>
  <si>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</si>
  <si>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</si>
  <si>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</si>
  <si>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</si>
  <si>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</si>
  <si>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</si>
  <si>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</si>
  <si>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</si>
  <si>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</si>
  <si>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</si>
  <si>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</si>
  <si>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</si>
  <si>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</si>
  <si>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</si>
  <si>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</si>
  <si>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</si>
  <si>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</si>
  <si>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</si>
  <si>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</si>
  <si>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</si>
  <si>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</si>
  <si>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</si>
  <si>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</si>
  <si>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</si>
  <si>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</si>
  <si>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</si>
  <si>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</si>
  <si>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</si>
  <si>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</si>
  <si>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</si>
  <si>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</si>
  <si>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</si>
  <si>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</si>
  <si>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</si>
  <si>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</si>
  <si>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</si>
  <si>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</si>
  <si>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</si>
  <si>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</si>
  <si>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</si>
  <si>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</si>
  <si>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</si>
  <si>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</si>
  <si>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</si>
  <si>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</si>
  <si>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</si>
  <si>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</si>
  <si>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</si>
  <si>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</si>
  <si>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</si>
  <si>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</si>
  <si>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</si>
  <si>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</si>
  <si>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</si>
  <si>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</si>
  <si>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</si>
  <si>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</si>
  <si>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</si>
  <si>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</si>
  <si>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</si>
  <si>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</si>
  <si>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</si>
  <si>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</si>
  <si>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</si>
  <si>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</si>
  <si>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</si>
  <si>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</si>
  <si>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</si>
  <si>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</si>
  <si>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</si>
  <si>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</si>
  <si>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</si>
  <si>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</si>
  <si>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</si>
  <si>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</si>
  <si>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</si>
  <si>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</si>
  <si>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</si>
  <si>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</si>
  <si>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</si>
  <si>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</si>
  <si>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</si>
  <si>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</si>
  <si>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</si>
  <si>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</si>
  <si>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</si>
  <si>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</si>
  <si>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</si>
  <si>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</si>
  <si>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</si>
  <si>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</si>
  <si>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</si>
  <si>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</si>
  <si>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</si>
  <si>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</si>
  <si>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</si>
  <si>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</si>
  <si>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</si>
  <si>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</si>
  <si>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</si>
  <si>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</si>
  <si>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</si>
  <si>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</si>
  <si>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</si>
  <si>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</si>
  <si>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</si>
  <si>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</si>
  <si>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</si>
  <si>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</si>
  <si>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</si>
  <si>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</si>
  <si>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</si>
  <si>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</si>
  <si>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</si>
  <si>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</si>
  <si>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</si>
  <si>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</si>
  <si>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</si>
  <si>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</si>
  <si>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</si>
  <si>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</si>
  <si>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</si>
  <si>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</si>
  <si>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</si>
  <si>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</si>
  <si>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</si>
  <si>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</si>
  <si>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</si>
  <si>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</si>
  <si>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</si>
  <si>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</si>
  <si>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</si>
  <si>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</si>
  <si>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</si>
  <si>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</si>
  <si>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</si>
  <si>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</si>
  <si>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</si>
  <si>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</si>
  <si>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</si>
  <si>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</si>
  <si>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</si>
  <si>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</si>
  <si>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</si>
  <si>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</si>
  <si>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</si>
  <si>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</si>
  <si>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</si>
  <si>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</si>
  <si>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</si>
  <si>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</si>
  <si>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</si>
  <si>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</si>
  <si>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</si>
  <si>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</si>
  <si>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</si>
  <si>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</si>
  <si>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</si>
  <si>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</si>
  <si>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</si>
  <si>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</si>
  <si>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</si>
  <si>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</si>
  <si>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</si>
  <si>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</si>
  <si>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</si>
  <si>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</si>
  <si>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</si>
  <si>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</si>
  <si>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</si>
  <si>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</si>
  <si>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</si>
  <si>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</si>
  <si>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</si>
  <si>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</si>
  <si>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</si>
  <si>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</si>
  <si>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</si>
  <si>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</si>
  <si>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</si>
  <si>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</si>
  <si>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</si>
  <si>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</si>
  <si>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</si>
  <si>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</si>
  <si>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</si>
  <si>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</si>
  <si>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</si>
  <si>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</si>
  <si>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</si>
  <si>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</si>
  <si>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</si>
  <si>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</si>
  <si>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</si>
  <si>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</si>
  <si>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</si>
  <si>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</si>
  <si>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</si>
  <si>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</si>
  <si>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</si>
  <si>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</si>
  <si>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</si>
  <si>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</si>
  <si>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</si>
  <si>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</si>
  <si>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</si>
  <si>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</si>
  <si>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</si>
  <si>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</si>
  <si>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</si>
  <si>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</si>
  <si>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</si>
  <si>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</si>
  <si>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</si>
  <si>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</si>
  <si>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</si>
  <si>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</si>
  <si>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</si>
  <si>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</si>
  <si>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</si>
  <si>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</si>
  <si>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</si>
  <si>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</si>
  <si>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</si>
  <si>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</si>
  <si>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</si>
  <si>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</si>
  <si>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</si>
  <si>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</si>
  <si>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</si>
  <si>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</si>
  <si>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</si>
  <si>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</si>
  <si>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</si>
  <si>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</si>
  <si>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</si>
  <si>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</si>
  <si>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</si>
  <si>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</si>
  <si>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</si>
  <si>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</si>
  <si>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</si>
  <si>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</si>
  <si>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</si>
  <si>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</si>
  <si>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</si>
  <si>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</si>
  <si>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</si>
  <si>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</si>
  <si>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</si>
  <si>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</si>
  <si>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</si>
  <si>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</si>
  <si>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</si>
  <si>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</si>
  <si>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</si>
  <si>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</si>
  <si>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</si>
  <si>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</si>
  <si>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</si>
  <si>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</si>
  <si>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</si>
  <si>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</si>
  <si>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</si>
  <si>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</si>
  <si>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</si>
  <si>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</si>
  <si>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</si>
  <si>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</si>
  <si>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</si>
  <si>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</si>
  <si>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</si>
  <si>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</si>
  <si>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</si>
  <si>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</si>
  <si>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</si>
  <si>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</si>
  <si>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</si>
  <si>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</si>
  <si>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</si>
  <si>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</si>
  <si>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</si>
  <si>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</si>
  <si>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</si>
  <si>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</si>
  <si>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</si>
  <si>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</si>
  <si>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</si>
  <si>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</si>
  <si>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</si>
  <si>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</si>
  <si>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</si>
  <si>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</si>
  <si>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</si>
  <si>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</si>
  <si>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</si>
  <si>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</si>
  <si>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</si>
  <si>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</si>
  <si>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</si>
  <si>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</si>
  <si>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</si>
  <si>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</si>
  <si>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</si>
  <si>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</si>
  <si>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</si>
  <si>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</si>
  <si>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</si>
  <si>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</si>
  <si>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</si>
  <si>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</si>
  <si>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</si>
  <si>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</si>
  <si>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</si>
  <si>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</si>
  <si>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</si>
  <si>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</si>
  <si>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</si>
  <si>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</si>
  <si>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</si>
  <si>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</si>
  <si>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</si>
  <si>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</si>
  <si>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</si>
  <si>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</si>
  <si>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</si>
  <si>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</si>
  <si>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</si>
  <si>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</si>
  <si>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</si>
  <si>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</si>
  <si>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</si>
  <si>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</si>
  <si>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</si>
  <si>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</si>
  <si>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</si>
  <si>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</si>
  <si>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</si>
  <si>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</si>
  <si>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</si>
  <si>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</si>
  <si>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</si>
  <si>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</si>
  <si>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</si>
  <si>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</si>
  <si>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</si>
  <si>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</si>
  <si>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</si>
  <si>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</si>
  <si>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</si>
  <si>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</si>
  <si>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</si>
  <si>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</si>
  <si>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</si>
  <si>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</si>
  <si>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</si>
  <si>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</si>
  <si>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</si>
  <si>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</si>
  <si>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</si>
  <si>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</si>
  <si>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</si>
  <si>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</si>
  <si>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</si>
  <si>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</si>
  <si>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</si>
  <si>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</si>
  <si>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</si>
  <si>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</si>
  <si>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</si>
  <si>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</si>
  <si>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</si>
  <si>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</si>
  <si>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</si>
  <si>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</si>
  <si>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</si>
  <si>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</si>
  <si>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</si>
  <si>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</si>
  <si>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</si>
  <si>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</si>
  <si>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</si>
  <si>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</si>
  <si>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</si>
  <si>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</si>
  <si>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</si>
  <si>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</si>
  <si>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</si>
  <si>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</si>
  <si>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</si>
  <si>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</si>
  <si>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</si>
  <si>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</si>
  <si>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</si>
  <si>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</si>
  <si>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</si>
  <si>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</si>
  <si>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</si>
  <si>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</si>
  <si>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</si>
  <si>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</si>
  <si>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</si>
  <si>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</si>
  <si>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</si>
  <si>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</si>
  <si>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</si>
  <si>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</si>
  <si>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</si>
  <si>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</si>
  <si>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</si>
  <si>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</si>
  <si>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</si>
  <si>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</si>
  <si>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</si>
  <si>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</si>
  <si>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</si>
  <si>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</si>
  <si>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</si>
  <si>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</si>
  <si>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</si>
  <si>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</si>
  <si>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</si>
  <si>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</si>
  <si>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</si>
  <si>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</si>
  <si>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</si>
  <si>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</si>
  <si>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</si>
  <si>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</si>
  <si>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</si>
  <si>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</si>
  <si>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</si>
  <si>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</si>
  <si>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</si>
  <si>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</si>
  <si>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</si>
  <si>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</si>
  <si>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</si>
  <si>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</si>
  <si>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</si>
  <si>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</si>
  <si>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</si>
  <si>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</si>
  <si>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</si>
  <si>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</si>
  <si>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</si>
  <si>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</si>
  <si>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</si>
  <si>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</si>
  <si>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</si>
  <si>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</si>
  <si>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</si>
  <si>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</si>
  <si>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</si>
  <si>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</si>
  <si>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</si>
  <si>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</si>
  <si>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</si>
  <si>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</si>
  <si>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</si>
  <si>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</si>
  <si>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</si>
  <si>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</si>
  <si>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</si>
  <si>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</si>
  <si>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</si>
  <si>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</si>
  <si>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</si>
  <si>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</si>
  <si>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</si>
  <si>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</si>
  <si>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</si>
  <si>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</si>
  <si>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</si>
  <si>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</si>
  <si>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</si>
  <si>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</si>
  <si>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</si>
  <si>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</si>
  <si>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</si>
  <si>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</si>
  <si>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</si>
  <si>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</si>
  <si>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</si>
  <si>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</si>
  <si>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</si>
  <si>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</si>
  <si>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</si>
  <si>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</si>
  <si>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</si>
  <si>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</si>
  <si>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</si>
  <si>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</si>
  <si>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</si>
  <si>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</si>
  <si>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</si>
  <si>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</si>
  <si>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</si>
  <si>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</si>
  <si>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</si>
  <si>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</si>
  <si>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</si>
  <si>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</si>
  <si>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</si>
  <si>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</si>
  <si>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</si>
  <si>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</si>
  <si>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</si>
  <si>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</si>
  <si>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</si>
  <si>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</si>
  <si>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</si>
  <si>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</si>
  <si>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</si>
  <si>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</si>
  <si>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</si>
  <si>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</si>
  <si>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</si>
  <si>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</si>
  <si>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</si>
  <si>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</si>
  <si>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</si>
  <si>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</si>
  <si>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</si>
  <si>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</si>
  <si>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</si>
  <si>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</si>
  <si>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</si>
  <si>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</si>
  <si>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</si>
  <si>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</si>
  <si>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</si>
  <si>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</si>
  <si>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</si>
  <si>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</si>
  <si>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</si>
  <si>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</si>
  <si>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</si>
  <si>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</si>
  <si>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</si>
  <si>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</si>
  <si>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</si>
  <si>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</si>
  <si>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</si>
  <si>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</si>
  <si>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</si>
  <si>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</si>
  <si>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</si>
  <si>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</si>
  <si>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</si>
  <si>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</si>
  <si>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</si>
  <si>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</si>
  <si>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</si>
  <si>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</si>
  <si>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</si>
  <si>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</si>
  <si>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</si>
  <si>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</si>
  <si>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</si>
  <si>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</si>
  <si>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</si>
  <si>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</si>
  <si>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</si>
  <si>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</si>
  <si>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</si>
  <si>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</si>
  <si>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</si>
  <si>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</si>
  <si>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</si>
  <si>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</si>
  <si>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</si>
  <si>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</si>
  <si>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</si>
  <si>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</si>
  <si>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</si>
  <si>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</si>
  <si>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</si>
  <si>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</si>
  <si>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</si>
  <si>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</si>
  <si>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</si>
  <si>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</si>
  <si>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</si>
  <si>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</si>
  <si>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</si>
  <si>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</si>
  <si>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</si>
  <si>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</si>
  <si>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</si>
  <si>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</si>
  <si>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</si>
  <si>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</si>
  <si>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</si>
  <si>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</si>
  <si>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</si>
  <si>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</si>
  <si>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</si>
  <si>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</si>
  <si>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</si>
  <si>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</si>
  <si>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</si>
  <si>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</si>
  <si>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</si>
  <si>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</si>
  <si>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</si>
  <si>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</si>
  <si>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</si>
  <si>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</si>
  <si>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</si>
  <si>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</si>
  <si>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</si>
  <si>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</si>
  <si>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</si>
  <si>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</si>
  <si>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</si>
  <si>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</si>
  <si>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</si>
  <si>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</si>
  <si>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</si>
  <si>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</si>
  <si>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</si>
  <si>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</si>
  <si>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</si>
  <si>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</si>
  <si>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</si>
  <si>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</si>
  <si>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</si>
  <si>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</si>
  <si>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</si>
  <si>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</si>
  <si>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</si>
  <si>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</si>
  <si>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</si>
  <si>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</si>
  <si>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</si>
  <si>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</si>
  <si>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</si>
  <si>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</si>
  <si>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</si>
  <si>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</si>
  <si>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</si>
  <si>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</si>
  <si>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</si>
  <si>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</si>
  <si>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</si>
  <si>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</si>
  <si>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</si>
  <si>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</si>
  <si>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</si>
  <si>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</si>
  <si>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</si>
  <si>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</si>
  <si>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</si>
  <si>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</si>
  <si>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</si>
  <si>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</si>
  <si>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</si>
  <si>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</si>
  <si>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</si>
  <si>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</si>
  <si>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</si>
  <si>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</si>
  <si>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</si>
  <si>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</si>
  <si>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</si>
  <si>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</si>
  <si>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</si>
  <si>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</si>
  <si>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</si>
  <si>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</si>
  <si>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</si>
  <si>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</si>
  <si>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</si>
  <si>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</si>
  <si>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</si>
  <si>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</si>
  <si>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</si>
  <si>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</si>
  <si>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</si>
  <si>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</si>
  <si>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</si>
  <si>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</si>
  <si>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</si>
  <si>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</si>
  <si>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</si>
  <si>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</si>
  <si>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</si>
  <si>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</si>
  <si>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</si>
  <si>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</si>
  <si>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</si>
  <si>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</si>
  <si>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</si>
  <si>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</si>
  <si>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</si>
  <si>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</si>
  <si>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</si>
  <si>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</si>
  <si>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</si>
  <si>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</si>
  <si>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</si>
  <si>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</si>
  <si>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</si>
  <si>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</si>
  <si>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</si>
  <si>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</si>
  <si>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</si>
  <si>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</si>
  <si>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</si>
  <si>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</si>
  <si>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</si>
  <si>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</si>
  <si>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</si>
  <si>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</si>
  <si>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</si>
  <si>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</si>
  <si>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</si>
  <si>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</si>
  <si>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</si>
  <si>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</si>
  <si>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</si>
  <si>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</si>
  <si>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</si>
  <si>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</si>
  <si>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</si>
  <si>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</si>
  <si>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</si>
  <si>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</si>
  <si>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</si>
  <si>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</si>
  <si>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</si>
  <si>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</si>
  <si>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</si>
  <si>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</si>
  <si>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</si>
  <si>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</si>
  <si>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</si>
  <si>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</si>
  <si>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</si>
  <si>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</si>
  <si>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</si>
  <si>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</si>
  <si>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</si>
  <si>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</si>
  <si>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</si>
  <si>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</si>
  <si>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</si>
  <si>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</si>
  <si>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</si>
  <si>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</si>
  <si>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</si>
  <si>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</si>
  <si>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</si>
  <si>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</si>
  <si>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</si>
  <si>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</si>
  <si>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</si>
  <si>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</si>
  <si>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</si>
  <si>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</si>
  <si>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</si>
  <si>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</si>
  <si>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</si>
  <si>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</si>
  <si>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</si>
  <si>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</si>
  <si>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</si>
  <si>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</si>
  <si>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</si>
  <si>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</si>
  <si>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</si>
  <si>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</si>
  <si>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</si>
  <si>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</si>
  <si>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</si>
  <si>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</si>
  <si>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</si>
  <si>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</si>
  <si>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</si>
  <si>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</si>
  <si>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</si>
  <si>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</si>
  <si>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</si>
  <si>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</si>
  <si>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</si>
  <si>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</si>
  <si>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</si>
  <si>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</si>
  <si>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</si>
  <si>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</si>
  <si>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</si>
  <si>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</si>
  <si>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</si>
  <si>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</si>
  <si>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</si>
  <si>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</si>
  <si>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</si>
  <si>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</si>
  <si>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</si>
  <si>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</si>
  <si>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</si>
  <si>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</si>
  <si>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</si>
  <si>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</si>
  <si>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</si>
  <si>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</si>
  <si>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</si>
  <si>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</si>
  <si>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</si>
  <si>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</si>
  <si>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</si>
  <si>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</si>
  <si>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</si>
  <si>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</si>
  <si>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</si>
  <si>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</si>
  <si>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</si>
  <si>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</si>
  <si>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</si>
  <si>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</si>
  <si>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</si>
  <si>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</si>
  <si>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</si>
  <si>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</si>
  <si>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</si>
  <si>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</si>
  <si>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</si>
  <si>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</si>
  <si>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</si>
  <si>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</si>
  <si>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</si>
  <si>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</si>
  <si>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</si>
  <si>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</si>
  <si>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</si>
  <si>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</si>
  <si>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</si>
  <si>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</si>
  <si>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</si>
  <si>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</si>
  <si>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</si>
  <si>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</si>
  <si>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</si>
  <si>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</si>
  <si>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</si>
  <si>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</si>
  <si>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</si>
  <si>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</si>
  <si>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</si>
  <si>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</si>
  <si>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</si>
  <si>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</si>
  <si>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</si>
  <si>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</si>
  <si>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</si>
  <si>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</si>
  <si>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</si>
  <si>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</si>
  <si>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</si>
  <si>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</si>
  <si>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</si>
  <si>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</si>
  <si>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</si>
  <si>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</si>
  <si>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</si>
  <si>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</si>
  <si>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</si>
  <si>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</si>
  <si>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</si>
  <si>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</si>
  <si>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</si>
  <si>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</si>
  <si>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</si>
  <si>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</si>
  <si>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</si>
  <si>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</si>
  <si>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</si>
  <si>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</si>
  <si>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</si>
  <si>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</si>
  <si>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</si>
  <si>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</si>
  <si>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</si>
  <si>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</si>
  <si>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</si>
  <si>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</si>
  <si>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</si>
  <si>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</si>
  <si>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</si>
  <si>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</si>
  <si>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</si>
  <si>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</si>
  <si>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</si>
  <si>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</si>
  <si>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</si>
  <si>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</si>
  <si>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</si>
  <si>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</si>
  <si>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</si>
  <si>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</si>
  <si>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</si>
  <si>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</si>
  <si>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</si>
  <si>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</si>
  <si>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</si>
  <si>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</si>
  <si>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</si>
  <si>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</si>
  <si>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</si>
  <si>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</si>
  <si>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</si>
  <si>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</si>
  <si>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</si>
  <si>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</si>
  <si>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</si>
  <si>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</si>
  <si>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</si>
  <si>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</si>
  <si>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</si>
  <si>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</si>
  <si>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</si>
  <si>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</si>
  <si>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</si>
  <si>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</si>
  <si>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</si>
  <si>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</si>
  <si>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</si>
  <si>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</si>
  <si>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</si>
  <si>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</si>
  <si>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</si>
  <si>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</si>
  <si>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</si>
  <si>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</si>
  <si>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</si>
  <si>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</si>
  <si>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</si>
  <si>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</si>
  <si>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</si>
  <si>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</si>
  <si>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</si>
  <si>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</si>
  <si>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</si>
  <si>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</si>
  <si>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</si>
  <si>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</si>
  <si>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</si>
  <si>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</si>
  <si>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</si>
  <si>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</si>
  <si>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</si>
  <si>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</si>
  <si>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</si>
  <si>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</si>
  <si>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</si>
  <si>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</si>
  <si>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</si>
  <si>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</si>
  <si>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</si>
  <si>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</si>
  <si>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</si>
  <si>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</si>
  <si>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</si>
  <si>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</si>
  <si>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</si>
  <si>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</si>
  <si>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</si>
  <si>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</si>
  <si>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</si>
  <si>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</si>
  <si>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</si>
  <si>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</si>
  <si>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</si>
  <si>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</si>
  <si>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</si>
  <si>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</si>
  <si>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</si>
  <si>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</si>
  <si>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</si>
  <si>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</si>
  <si>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</si>
  <si>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</si>
  <si>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</si>
  <si>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</si>
  <si>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</si>
  <si>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</si>
  <si>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</si>
  <si>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</si>
  <si>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</si>
  <si>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</si>
  <si>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</si>
  <si>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</si>
  <si>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</si>
  <si>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</si>
  <si>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</si>
  <si>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</si>
  <si>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</si>
  <si>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</si>
  <si>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</si>
  <si>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</si>
  <si>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</si>
  <si>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</si>
  <si>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</si>
  <si>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</si>
  <si>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</si>
  <si>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</si>
  <si>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</si>
  <si>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</si>
  <si>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</si>
  <si>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</si>
  <si>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</si>
  <si>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</si>
  <si>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</si>
  <si>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</si>
  <si>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</si>
  <si>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</si>
  <si>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</si>
  <si>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</si>
  <si>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</si>
  <si>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</si>
  <si>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</si>
  <si>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</si>
  <si>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</si>
  <si>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</si>
  <si>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</si>
  <si>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</si>
  <si>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</si>
  <si>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</si>
  <si>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</si>
  <si>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</si>
  <si>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</si>
  <si>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</si>
  <si>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</si>
  <si>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</si>
  <si>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</si>
  <si>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</si>
  <si>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</si>
  <si>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</si>
  <si>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</si>
  <si>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</si>
  <si>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</si>
  <si>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</si>
  <si>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</si>
  <si>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</si>
  <si>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</si>
  <si>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</si>
  <si>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</si>
  <si>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</si>
  <si>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</si>
  <si>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</si>
  <si>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</si>
  <si>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</si>
  <si>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</si>
  <si>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</si>
  <si>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</si>
  <si>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</si>
  <si>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</si>
  <si>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</si>
  <si>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</si>
  <si>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</si>
  <si>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</si>
  <si>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</si>
  <si>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</si>
  <si>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</si>
  <si>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</si>
  <si>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</si>
  <si>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</si>
  <si>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</si>
  <si>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</si>
  <si>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</si>
  <si>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</si>
  <si>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</si>
  <si>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</si>
  <si>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</si>
  <si>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</si>
  <si>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</si>
  <si>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</si>
  <si>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</si>
  <si>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</si>
  <si>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</si>
  <si>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</si>
  <si>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</si>
  <si>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</si>
  <si>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</si>
  <si>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</si>
  <si>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</si>
  <si>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</si>
  <si>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</si>
  <si>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</si>
  <si>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</si>
  <si>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</si>
  <si>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</si>
  <si>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</si>
  <si>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</si>
  <si>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</si>
  <si>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</si>
  <si>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</si>
  <si>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</si>
  <si>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</si>
  <si>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</si>
  <si>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</si>
  <si>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</si>
  <si>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</si>
  <si>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</si>
  <si>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</si>
  <si>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</si>
  <si>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</si>
  <si>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</si>
  <si>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</si>
  <si>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</si>
  <si>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</si>
  <si>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</si>
  <si>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</si>
  <si>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</si>
  <si>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</si>
  <si>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</si>
  <si>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</si>
  <si>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</si>
  <si>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</si>
  <si>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</si>
  <si>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</si>
  <si>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</si>
  <si>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</si>
  <si>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</si>
  <si>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</si>
  <si>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</si>
  <si>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</si>
  <si>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</si>
  <si>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</si>
  <si>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</si>
  <si>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</si>
  <si>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</si>
  <si>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</si>
  <si>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</si>
  <si>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</si>
  <si>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</si>
  <si>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</si>
  <si>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</si>
  <si>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</si>
  <si>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</si>
  <si>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</si>
  <si>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</si>
  <si>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</si>
  <si>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</si>
  <si>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</si>
  <si>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</si>
  <si>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</si>
  <si>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</si>
  <si>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</si>
  <si>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</si>
  <si>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</si>
  <si>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</si>
  <si>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</si>
  <si>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</si>
  <si>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</si>
  <si>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</si>
  <si>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</si>
  <si>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</si>
  <si>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</si>
  <si>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</si>
  <si>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</si>
  <si>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</si>
  <si>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</si>
  <si>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</si>
  <si>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</si>
  <si>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</si>
  <si>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</si>
  <si>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</si>
  <si>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</si>
  <si>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</si>
  <si>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</si>
  <si>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</si>
  <si>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</si>
  <si>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</si>
  <si>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</si>
  <si>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</si>
  <si>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</si>
  <si>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</si>
  <si>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</si>
  <si>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</si>
  <si>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</si>
  <si>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</si>
  <si>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</si>
  <si>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</si>
  <si>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</si>
  <si>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</si>
  <si>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</si>
  <si>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</si>
  <si>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</si>
  <si>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</si>
  <si>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</si>
  <si>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</si>
  <si>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</si>
  <si>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</si>
  <si>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</si>
  <si>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</si>
  <si>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</si>
  <si>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</si>
  <si>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</si>
  <si>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</si>
  <si>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</si>
  <si>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</si>
  <si>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</si>
  <si>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</si>
  <si>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</si>
  <si>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</si>
  <si>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</si>
  <si>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</si>
  <si>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</si>
  <si>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</si>
  <si>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</si>
  <si>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</si>
  <si>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</si>
  <si>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</si>
  <si>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</si>
  <si>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</si>
  <si>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</si>
  <si>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</si>
  <si>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</si>
  <si>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</si>
  <si>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</si>
  <si>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</si>
  <si>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</si>
  <si>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</si>
  <si>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</si>
  <si>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</si>
  <si>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</si>
  <si>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</si>
  <si>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</si>
  <si>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</si>
  <si>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</si>
  <si>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</si>
  <si>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</si>
  <si>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</si>
  <si>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</si>
  <si>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</si>
  <si>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</si>
  <si>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</si>
  <si>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</si>
  <si>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</si>
  <si>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</si>
  <si>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</si>
  <si>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</si>
  <si>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</si>
  <si>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</si>
  <si>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</si>
  <si>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</si>
  <si>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</si>
  <si>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</si>
  <si>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</si>
  <si>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</si>
  <si>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</si>
  <si>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</si>
  <si>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</si>
  <si>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</si>
  <si>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</si>
  <si>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</si>
  <si>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</si>
  <si>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</si>
  <si>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</si>
  <si>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</si>
  <si>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</si>
  <si>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</si>
  <si>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</si>
  <si>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</si>
  <si>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</si>
  <si>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</si>
  <si>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</si>
  <si>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</si>
  <si>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</si>
  <si>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</si>
  <si>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</si>
  <si>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</si>
  <si>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</si>
  <si>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</si>
  <si>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</si>
  <si>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</si>
  <si>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</si>
  <si>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</si>
  <si>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</si>
  <si>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</si>
  <si>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</si>
  <si>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</si>
  <si>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</si>
  <si>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</si>
  <si>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</si>
  <si>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</si>
  <si>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</si>
  <si>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</si>
  <si>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</si>
  <si>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</si>
  <si>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</si>
  <si>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</si>
  <si>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</si>
  <si>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</si>
  <si>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</si>
  <si>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</si>
  <si>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</si>
  <si>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</si>
  <si>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</si>
  <si>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</si>
  <si>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</si>
  <si>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</si>
  <si>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</si>
  <si>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</si>
  <si>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</si>
  <si>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</si>
  <si>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</si>
  <si>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</si>
  <si>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</si>
  <si>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</si>
  <si>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</si>
  <si>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</si>
  <si>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</si>
  <si>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</si>
  <si>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</si>
  <si>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</si>
  <si>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</si>
  <si>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</si>
  <si>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</si>
  <si>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</si>
  <si>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</si>
  <si>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</si>
  <si>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</si>
  <si>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</si>
  <si>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</si>
  <si>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</si>
  <si>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</si>
  <si>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</si>
  <si>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</si>
  <si>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</si>
  <si>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</si>
  <si>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</si>
  <si>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</si>
  <si>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</si>
  <si>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</si>
  <si>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</si>
  <si>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</si>
  <si>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</si>
  <si>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</si>
  <si>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</si>
  <si>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</si>
  <si>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</si>
  <si>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</si>
  <si>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</si>
  <si>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</si>
  <si>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</si>
  <si>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</si>
  <si>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</si>
  <si>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</si>
  <si>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</si>
  <si>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</si>
  <si>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</si>
  <si>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</si>
  <si>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</si>
  <si>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</si>
  <si>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</si>
  <si>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</si>
  <si>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</si>
  <si>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</si>
  <si>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</si>
  <si>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</si>
  <si>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</si>
  <si>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</si>
  <si>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</si>
  <si>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</si>
  <si>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</si>
  <si>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</si>
  <si>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</si>
  <si>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</si>
  <si>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</si>
  <si>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</si>
  <si>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</si>
  <si>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</si>
  <si>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</si>
  <si>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</si>
  <si>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</si>
  <si>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</si>
  <si>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</si>
  <si>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</si>
  <si>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</si>
  <si>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</si>
  <si>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</si>
  <si>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</si>
  <si>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</si>
  <si>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</si>
  <si>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</si>
  <si>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</si>
  <si>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</si>
  <si>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</si>
  <si>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</si>
  <si>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</si>
  <si>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</si>
  <si>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</si>
  <si>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</si>
  <si>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</si>
  <si>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</si>
  <si>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</si>
  <si>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</si>
  <si>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</si>
  <si>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</si>
  <si>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</si>
  <si>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</si>
  <si>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</si>
  <si>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</si>
  <si>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</si>
  <si>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</si>
  <si>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</si>
  <si>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</si>
  <si>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</si>
  <si>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</si>
  <si>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</si>
  <si>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</si>
  <si>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</si>
  <si>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</si>
  <si>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</si>
  <si>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</si>
  <si>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</si>
  <si>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</si>
  <si>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</si>
  <si>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</si>
  <si>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</si>
  <si>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</si>
  <si>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</si>
  <si>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</si>
  <si>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</si>
  <si>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</si>
  <si>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</si>
  <si>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</si>
  <si>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</si>
  <si>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</si>
  <si>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</si>
  <si>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</si>
  <si>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</si>
  <si>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</si>
  <si>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</si>
  <si>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</si>
  <si>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</si>
  <si>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</si>
  <si>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</si>
  <si>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</si>
  <si>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</si>
  <si>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</si>
  <si>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</si>
  <si>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</si>
  <si>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</si>
  <si>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</si>
  <si>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</si>
  <si>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</si>
  <si>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</si>
  <si>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</si>
  <si>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</si>
  <si>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</si>
  <si>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</si>
  <si>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</si>
  <si>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</si>
  <si>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</si>
  <si>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</si>
  <si>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</si>
  <si>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</si>
  <si>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</si>
  <si>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</si>
  <si>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</si>
  <si>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</si>
  <si>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</si>
  <si>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</si>
  <si>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</si>
  <si>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</si>
  <si>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</si>
  <si>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</si>
  <si>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</si>
  <si>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</si>
  <si>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</si>
  <si>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</si>
  <si>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</si>
  <si>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</si>
  <si>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</si>
  <si>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</si>
  <si>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</si>
  <si>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</si>
  <si>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</si>
  <si>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</si>
  <si>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</si>
  <si>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</si>
  <si>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</si>
  <si>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</si>
  <si>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</si>
  <si>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</si>
  <si>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</si>
  <si>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</si>
  <si>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</si>
  <si>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</si>
  <si>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</si>
  <si>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</si>
  <si>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</si>
  <si>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</si>
  <si>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</si>
  <si>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</si>
  <si>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</si>
  <si>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</si>
  <si>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</si>
  <si>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</si>
  <si>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</si>
  <si>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</si>
  <si>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</si>
  <si>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</si>
  <si>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</si>
  <si>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</si>
  <si>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</si>
  <si>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</si>
  <si>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</si>
  <si>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</si>
  <si>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</si>
  <si>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</si>
  <si>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</si>
  <si>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</si>
  <si>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</si>
  <si>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</si>
  <si>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</si>
  <si>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</si>
  <si>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</si>
  <si>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</si>
  <si>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</si>
  <si>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</si>
  <si>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</si>
  <si>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</si>
  <si>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</si>
  <si>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</si>
  <si>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</si>
  <si>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</si>
  <si>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</si>
  <si>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</si>
  <si>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</si>
  <si>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</si>
  <si>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</si>
  <si>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</si>
  <si>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</si>
  <si>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</si>
  <si>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</si>
  <si>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</si>
  <si>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</si>
  <si>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</si>
  <si>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</si>
  <si>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</si>
  <si>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</si>
  <si>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</si>
  <si>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</si>
  <si>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</si>
  <si>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</si>
  <si>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</si>
  <si>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</si>
  <si>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</si>
  <si>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</si>
  <si>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</si>
  <si>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</si>
  <si>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</si>
  <si>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</si>
  <si>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</si>
  <si>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</si>
  <si>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</si>
  <si>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</si>
  <si>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</si>
  <si>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</si>
  <si>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</si>
  <si>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</si>
  <si>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</si>
  <si>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</si>
  <si>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</si>
  <si>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</si>
  <si>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</si>
  <si>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</si>
  <si>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</si>
  <si>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</si>
  <si>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</si>
  <si>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</si>
  <si>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</si>
  <si>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</si>
  <si>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</si>
  <si>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</si>
  <si>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</si>
  <si>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</si>
  <si>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</si>
  <si>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</si>
  <si>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</si>
  <si>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</si>
  <si>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</si>
  <si>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</si>
  <si>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</si>
  <si>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</si>
  <si>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</si>
  <si>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</si>
  <si>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</si>
  <si>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</si>
  <si>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</si>
  <si>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</si>
  <si>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</si>
  <si>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</si>
  <si>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</si>
  <si>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</si>
  <si>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</si>
  <si>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</si>
  <si>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</si>
  <si>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</si>
  <si>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</si>
  <si>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</si>
  <si>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</si>
  <si>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</si>
  <si>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</si>
  <si>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</si>
  <si>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</si>
  <si>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</si>
  <si>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</si>
  <si>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</si>
  <si>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</si>
  <si>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</si>
  <si>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</si>
  <si>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</si>
  <si>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</si>
  <si>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</si>
  <si>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</si>
  <si>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</si>
  <si>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</si>
  <si>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</si>
  <si>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</si>
  <si>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</si>
  <si>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</si>
  <si>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</si>
  <si>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</si>
  <si>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</si>
  <si>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</si>
  <si>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</si>
  <si>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</si>
  <si>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</si>
  <si>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</si>
  <si>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</si>
  <si>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</si>
  <si>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</si>
  <si>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</si>
  <si>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</si>
  <si>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</si>
  <si>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</si>
  <si>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</si>
  <si>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</si>
  <si>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</si>
  <si>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</si>
  <si>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</si>
  <si>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</si>
  <si>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</si>
  <si>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</si>
  <si>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</si>
  <si>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</si>
  <si>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</si>
  <si>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</si>
  <si>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</si>
  <si>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</si>
  <si>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</si>
  <si>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</si>
  <si>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</si>
  <si>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</si>
  <si>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</si>
  <si>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</si>
  <si>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</si>
  <si>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</si>
  <si>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</si>
  <si>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</si>
  <si>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</si>
  <si>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</si>
  <si>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</si>
  <si>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</si>
  <si>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</si>
  <si>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</si>
  <si>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</si>
  <si>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</si>
  <si>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</si>
  <si>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</si>
  <si>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</si>
  <si>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</si>
  <si>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</si>
  <si>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</si>
  <si>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</si>
  <si>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</si>
  <si>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</si>
  <si>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</si>
  <si>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</si>
  <si>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</si>
  <si>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</si>
  <si>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</si>
  <si>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</si>
  <si>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</si>
  <si>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</si>
  <si>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</si>
  <si>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</si>
  <si>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</si>
  <si>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</si>
  <si>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</si>
  <si>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</si>
  <si>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</si>
  <si>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</si>
  <si>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</si>
  <si>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</si>
  <si>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</si>
  <si>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</si>
  <si>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</si>
  <si>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</si>
  <si>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</si>
  <si>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</si>
  <si>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</si>
  <si>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</si>
  <si>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</si>
  <si>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</si>
  <si>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</si>
  <si>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</si>
  <si>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</si>
  <si>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</si>
  <si>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</si>
  <si>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</si>
  <si>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</si>
  <si>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</si>
  <si>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</si>
  <si>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</si>
  <si>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</si>
  <si>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</si>
  <si>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</si>
  <si>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</si>
  <si>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</si>
  <si>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</si>
  <si>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</si>
  <si>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</si>
  <si>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</si>
  <si>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</si>
  <si>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</si>
  <si>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</si>
  <si>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</si>
  <si>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</si>
  <si>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</si>
  <si>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</si>
  <si>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</si>
  <si>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</si>
  <si>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</si>
  <si>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</si>
  <si>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</si>
  <si>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</si>
  <si>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</si>
  <si>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</si>
  <si>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</si>
  <si>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</si>
  <si>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</si>
  <si>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</si>
  <si>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</si>
  <si>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</si>
  <si>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</si>
  <si>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</si>
  <si>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</si>
  <si>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</si>
  <si>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</si>
  <si>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</si>
  <si>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</si>
  <si>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</si>
  <si>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</si>
  <si>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</si>
  <si>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</si>
  <si>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</si>
  <si>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</si>
  <si>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</si>
  <si>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</si>
  <si>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</si>
  <si>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</si>
  <si>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</si>
  <si>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</si>
  <si>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</si>
  <si>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</si>
  <si>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</si>
  <si>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</si>
  <si>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</si>
  <si>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</si>
  <si>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</si>
  <si>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</si>
  <si>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</si>
  <si>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</si>
  <si>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</si>
  <si>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</si>
  <si>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</si>
  <si>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</si>
  <si>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</si>
  <si>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</si>
  <si>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</si>
  <si>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</si>
  <si>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</si>
  <si>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</si>
  <si>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</si>
  <si>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</si>
  <si>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</si>
  <si>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</si>
  <si>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</si>
  <si>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</si>
  <si>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</si>
  <si>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</si>
  <si>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</si>
  <si>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</si>
  <si>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</si>
  <si>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</si>
  <si>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</si>
  <si>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</si>
  <si>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</si>
  <si>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</si>
  <si>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</si>
  <si>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</si>
  <si>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</si>
  <si>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</si>
  <si>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</si>
  <si>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</si>
  <si>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</si>
  <si>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</si>
  <si>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</si>
  <si>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</si>
  <si>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</si>
  <si>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</si>
  <si>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</si>
  <si>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</si>
  <si>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</si>
  <si>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</si>
  <si>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</si>
  <si>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</si>
  <si>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</si>
  <si>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</si>
  <si>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</si>
  <si>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</si>
  <si>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</si>
  <si>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</si>
  <si>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</si>
  <si>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</si>
  <si>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</si>
  <si>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</si>
  <si>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</si>
  <si>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</si>
  <si>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</si>
  <si>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</si>
  <si>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</si>
  <si>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</si>
  <si>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</si>
  <si>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</si>
  <si>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</si>
  <si>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</si>
  <si>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</si>
  <si>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</si>
  <si>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</si>
  <si>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</si>
  <si>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</si>
  <si>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</si>
  <si>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</si>
  <si>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</si>
  <si>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</si>
  <si>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</si>
  <si>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</si>
  <si>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</si>
  <si>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</si>
  <si>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</si>
  <si>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</si>
  <si>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</si>
  <si>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</si>
  <si>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</si>
  <si>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</si>
  <si>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</si>
  <si>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</si>
  <si>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</si>
  <si>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</si>
  <si>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</si>
  <si>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</si>
  <si>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</si>
  <si>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</si>
  <si>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</si>
  <si>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</si>
  <si>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</si>
  <si>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</si>
  <si>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</si>
  <si>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</si>
  <si>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</si>
  <si>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</si>
  <si>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</si>
  <si>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</si>
  <si>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</si>
  <si>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</si>
  <si>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</si>
  <si>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</si>
  <si>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</si>
  <si>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</si>
  <si>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</si>
  <si>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</si>
  <si>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</si>
  <si>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</si>
  <si>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</si>
  <si>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</si>
  <si>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</si>
  <si>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</si>
  <si>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</si>
  <si>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</si>
  <si>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</si>
  <si>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</si>
  <si>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</si>
  <si>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</si>
  <si>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</si>
  <si>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</si>
  <si>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</si>
  <si>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</si>
  <si>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</si>
  <si>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</si>
  <si>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</si>
  <si>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</si>
  <si>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</si>
  <si>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</si>
  <si>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</si>
  <si>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</si>
  <si>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</si>
  <si>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</si>
  <si>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</si>
  <si>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</si>
  <si>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</si>
  <si>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</si>
  <si>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</si>
  <si>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</si>
  <si>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</si>
  <si>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</si>
  <si>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</si>
  <si>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</si>
  <si>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</si>
  <si>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</si>
  <si>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</si>
  <si>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</si>
  <si>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</si>
  <si>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</si>
  <si>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</si>
  <si>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</si>
  <si>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</si>
  <si>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</si>
  <si>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</si>
  <si>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</si>
  <si>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</si>
  <si>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</si>
  <si>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</si>
  <si>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</si>
  <si>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</si>
  <si>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</si>
  <si>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</si>
  <si>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</si>
  <si>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</si>
  <si>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</si>
  <si>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</si>
  <si>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</si>
  <si>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</si>
  <si>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</si>
  <si>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</si>
  <si>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</si>
  <si>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</si>
  <si>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</si>
  <si>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</si>
  <si>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</si>
  <si>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</si>
  <si>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</si>
  <si>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</si>
  <si>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</si>
  <si>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</si>
  <si>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</si>
  <si>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</si>
  <si>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</si>
  <si>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</si>
  <si>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</si>
  <si>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</si>
  <si>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</si>
  <si>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</si>
  <si>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</si>
  <si>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</si>
  <si>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</si>
  <si>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</si>
  <si>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</si>
  <si>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</si>
  <si>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</si>
  <si>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</si>
  <si>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</si>
  <si>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</si>
  <si>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</si>
  <si>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</si>
  <si>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</si>
  <si>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</si>
  <si>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</si>
  <si>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</si>
  <si>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</si>
  <si>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</si>
  <si>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</si>
  <si>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</si>
  <si>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</si>
  <si>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</si>
  <si>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</si>
  <si>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</si>
  <si>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</si>
  <si>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</si>
  <si>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</si>
  <si>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</si>
  <si>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</si>
  <si>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</si>
  <si>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</si>
  <si>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</si>
  <si>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</si>
  <si>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</si>
  <si>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</si>
  <si>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</si>
  <si>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</si>
  <si>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</si>
  <si>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</si>
  <si>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</si>
  <si>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</si>
  <si>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</si>
  <si>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</si>
  <si>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</si>
  <si>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</si>
  <si>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</si>
  <si>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</si>
  <si>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</si>
  <si>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</si>
  <si>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</si>
  <si>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</si>
  <si>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</si>
  <si>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</si>
  <si>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</si>
  <si>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</si>
  <si>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</si>
  <si>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</si>
  <si>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</si>
  <si>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</si>
  <si>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</si>
  <si>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</si>
  <si>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</si>
  <si>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</si>
  <si>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</si>
  <si>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</si>
  <si>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</si>
  <si>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</si>
  <si>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</si>
  <si>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</si>
  <si>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</si>
  <si>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</si>
  <si>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</si>
  <si>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</si>
  <si>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</si>
  <si>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</si>
  <si>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</si>
  <si>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</si>
  <si>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</si>
  <si>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</si>
  <si>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</si>
  <si>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</si>
  <si>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</si>
  <si>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</si>
  <si>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</si>
  <si>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</si>
  <si>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</si>
  <si>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</si>
  <si>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</si>
  <si>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</si>
  <si>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</si>
  <si>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</si>
  <si>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</si>
  <si>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</si>
  <si>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</si>
  <si>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</si>
  <si>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</si>
  <si>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</si>
  <si>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</si>
  <si>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</si>
  <si>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</si>
  <si>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</si>
  <si>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</si>
  <si>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</si>
  <si>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</si>
  <si>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</si>
  <si>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</si>
  <si>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</si>
  <si>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</si>
  <si>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</si>
  <si>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</si>
  <si>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</si>
  <si>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</si>
  <si>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</si>
  <si>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</si>
  <si>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</si>
  <si>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</si>
  <si>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</si>
  <si>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</si>
  <si>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</si>
  <si>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</si>
  <si>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</si>
  <si>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</si>
  <si>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</si>
  <si>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</si>
  <si>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</si>
  <si>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</si>
  <si>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</si>
  <si>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</si>
  <si>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</si>
  <si>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</si>
  <si>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</si>
  <si>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</si>
  <si>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</si>
  <si>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</si>
  <si>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</si>
  <si>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</si>
  <si>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</si>
  <si>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</si>
  <si>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</si>
  <si>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</si>
  <si>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</si>
  <si>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</si>
  <si>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</si>
  <si>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</si>
  <si>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</si>
  <si>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</si>
  <si>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</si>
  <si>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</si>
  <si>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</si>
  <si>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</si>
  <si>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</si>
  <si>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</si>
  <si>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</si>
  <si>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</si>
  <si>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</si>
  <si>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</si>
  <si>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</si>
  <si>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</si>
  <si>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</si>
  <si>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</si>
  <si>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</si>
  <si>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</si>
  <si>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</si>
  <si>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</si>
  <si>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</si>
  <si>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</si>
  <si>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</si>
  <si>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</si>
  <si>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</si>
  <si>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</si>
  <si>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</si>
  <si>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</si>
  <si>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</si>
  <si>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</si>
  <si>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</si>
  <si>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</si>
  <si>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</si>
  <si>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</si>
  <si>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</si>
  <si>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</si>
  <si>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</si>
  <si>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</si>
  <si>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</si>
  <si>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</si>
  <si>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</si>
  <si>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</si>
  <si>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</si>
  <si>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</si>
  <si>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</si>
  <si>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</si>
  <si>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</si>
  <si>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</si>
  <si>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</si>
  <si>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</si>
  <si>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</si>
  <si>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</si>
  <si>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</si>
  <si>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</si>
  <si>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</si>
  <si>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</si>
  <si>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</si>
  <si>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</si>
  <si>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</si>
  <si>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</si>
  <si>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</si>
  <si>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</si>
  <si>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</si>
  <si>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</si>
  <si>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</si>
  <si>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</si>
  <si>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</si>
  <si>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</si>
  <si>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</si>
  <si>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</si>
  <si>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</si>
  <si>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</si>
  <si>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</si>
  <si>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</si>
  <si>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</si>
  <si>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</si>
  <si>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</si>
  <si>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</si>
  <si>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</si>
  <si>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</si>
  <si>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</si>
  <si>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</si>
  <si>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</si>
  <si>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</si>
  <si>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</si>
  <si>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</si>
  <si>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</si>
  <si>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</si>
  <si>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</si>
  <si>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</si>
  <si>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</si>
  <si>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</si>
  <si>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</si>
  <si>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</si>
  <si>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</si>
  <si>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</si>
  <si>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</si>
  <si>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</si>
  <si>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</si>
  <si>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</si>
  <si>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</si>
  <si>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</si>
  <si>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</si>
  <si>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</si>
  <si>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</si>
  <si>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</si>
  <si>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</si>
  <si>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</si>
  <si>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</si>
  <si>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</si>
  <si>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</si>
  <si>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</si>
  <si>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</si>
  <si>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</si>
  <si>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</si>
  <si>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</si>
  <si>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</si>
  <si>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</si>
  <si>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</si>
  <si>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</si>
  <si>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</si>
  <si>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</si>
  <si>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</si>
  <si>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</si>
  <si>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</si>
  <si>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</si>
  <si>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</si>
  <si>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</si>
  <si>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</si>
  <si>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</si>
  <si>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</si>
  <si>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</si>
  <si>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</si>
  <si>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</si>
  <si>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</si>
  <si>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</si>
  <si>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</si>
  <si>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</si>
  <si>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</si>
  <si>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</si>
  <si>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</si>
  <si>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</si>
  <si>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</si>
  <si>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</si>
  <si>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</si>
  <si>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</si>
  <si>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</si>
  <si>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</si>
  <si>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</si>
  <si>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</si>
  <si>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</si>
  <si>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</si>
  <si>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</si>
  <si>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</si>
  <si>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</si>
  <si>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</si>
  <si>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</si>
  <si>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</si>
  <si>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</si>
  <si>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</si>
  <si>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</si>
  <si>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</si>
  <si>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</si>
  <si>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</si>
  <si>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</si>
  <si>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</si>
  <si>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</si>
  <si>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</si>
  <si>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</si>
  <si>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</si>
  <si>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</si>
  <si>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</si>
  <si>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</si>
  <si>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</si>
  <si>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</si>
  <si>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</si>
  <si>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</si>
  <si>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</si>
  <si>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</si>
  <si>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</si>
  <si>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</si>
  <si>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</si>
  <si>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</si>
  <si>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</si>
  <si>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</si>
  <si>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</si>
  <si>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</si>
  <si>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</si>
  <si>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</si>
  <si>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</si>
  <si>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</si>
  <si>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</si>
  <si>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</si>
  <si>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</si>
  <si>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</si>
  <si>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</si>
  <si>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</si>
  <si>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</si>
  <si>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</si>
  <si>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</si>
  <si>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</si>
  <si>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</si>
  <si>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</si>
  <si>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</si>
  <si>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</si>
  <si>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</si>
  <si>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</si>
  <si>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</si>
  <si>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</si>
  <si>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</si>
  <si>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</si>
  <si>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</si>
  <si>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</si>
  <si>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</si>
  <si>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</si>
  <si>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</si>
  <si>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</si>
  <si>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</si>
  <si>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</si>
  <si>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</si>
  <si>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</si>
  <si>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</si>
  <si>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</si>
  <si>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</si>
  <si>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</si>
  <si>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</si>
  <si>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</si>
  <si>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</si>
  <si>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</si>
  <si>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</si>
  <si>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</si>
  <si>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</si>
  <si>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</si>
  <si>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</si>
  <si>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</si>
  <si>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</si>
  <si>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</si>
  <si>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</si>
  <si>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</si>
  <si>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</si>
  <si>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</si>
  <si>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</si>
  <si>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</si>
  <si>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</si>
  <si>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</si>
  <si>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</si>
  <si>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</si>
  <si>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</si>
  <si>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</si>
  <si>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</si>
  <si>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</si>
  <si>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</si>
  <si>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</si>
  <si>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</si>
  <si>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</si>
  <si>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</si>
  <si>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</si>
  <si>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</si>
  <si>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</si>
  <si>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</si>
  <si>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</si>
  <si>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</si>
  <si>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</si>
  <si>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</si>
  <si>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</si>
  <si>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</si>
  <si>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</si>
  <si>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</si>
  <si>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</si>
  <si>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</si>
  <si>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</si>
  <si>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</si>
  <si>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</si>
  <si>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</si>
  <si>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</si>
  <si>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</si>
  <si>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</si>
  <si>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</si>
  <si>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</si>
  <si>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</si>
  <si>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</si>
  <si>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</si>
  <si>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</si>
  <si>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</si>
  <si>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</si>
  <si>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</si>
  <si>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</si>
  <si>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</si>
  <si>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</si>
  <si>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</si>
  <si>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</si>
  <si>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</si>
  <si>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</si>
  <si>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</si>
  <si>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</si>
  <si>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</si>
  <si>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</si>
  <si>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</si>
  <si>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</si>
  <si>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</si>
  <si>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</si>
  <si>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</si>
  <si>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</si>
  <si>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</si>
  <si>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</si>
  <si>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</si>
  <si>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</si>
  <si>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</si>
  <si>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</si>
  <si>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</si>
  <si>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</si>
  <si>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</si>
  <si>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</si>
  <si>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</si>
  <si>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</si>
  <si>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</si>
  <si>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</si>
  <si>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</si>
  <si>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</si>
  <si>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</si>
  <si>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</si>
  <si>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</si>
  <si>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</si>
  <si>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</si>
  <si>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</si>
  <si>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</si>
  <si>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</si>
  <si>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</si>
  <si>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</si>
  <si>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</si>
  <si>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</si>
  <si>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</si>
  <si>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</si>
  <si>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</si>
  <si>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</si>
  <si>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</si>
  <si>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</si>
  <si>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</si>
  <si>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</si>
  <si>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</si>
  <si>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</si>
  <si>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</si>
  <si>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</si>
  <si>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</si>
  <si>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</si>
  <si>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</si>
  <si>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</si>
  <si>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</si>
  <si>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</si>
  <si>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</si>
  <si>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</si>
  <si>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</si>
  <si>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</si>
  <si>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</si>
  <si>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</si>
  <si>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</si>
  <si>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</si>
  <si>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</si>
  <si>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</si>
  <si>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</si>
  <si>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</si>
  <si>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</si>
  <si>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</si>
  <si>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</si>
  <si>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</si>
  <si>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</si>
  <si>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</si>
  <si>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</si>
  <si>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</si>
  <si>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</si>
  <si>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</si>
  <si>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</si>
  <si>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</si>
  <si>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</si>
  <si>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</si>
  <si>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</si>
  <si>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</si>
  <si>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</si>
  <si>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</si>
  <si>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</si>
  <si>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</si>
  <si>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</si>
  <si>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</si>
  <si>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</si>
  <si>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</si>
  <si>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</si>
  <si>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</si>
  <si>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</si>
  <si>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</si>
  <si>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</si>
  <si>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</si>
  <si>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</si>
  <si>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</si>
  <si>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</si>
  <si>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</si>
  <si>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</si>
  <si>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</si>
  <si>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</si>
  <si>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</si>
  <si>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</si>
  <si>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</si>
  <si>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</si>
  <si>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</si>
  <si>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</si>
  <si>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</si>
  <si>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</si>
  <si>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</si>
  <si>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</si>
  <si>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</si>
  <si>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</si>
  <si>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</si>
  <si>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</si>
  <si>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</si>
  <si>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</si>
  <si>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</si>
  <si>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</si>
  <si>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</si>
  <si>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</si>
  <si>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</si>
  <si>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</si>
  <si>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</si>
  <si>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</si>
  <si>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</si>
  <si>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</si>
  <si>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</si>
  <si>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</si>
  <si>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</si>
  <si>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</si>
  <si>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</si>
  <si>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</si>
  <si>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</si>
  <si>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</si>
  <si>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</si>
  <si>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</si>
  <si>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</si>
  <si>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</si>
  <si>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</si>
  <si>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</si>
  <si>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</si>
  <si>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</si>
  <si>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</si>
  <si>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</si>
  <si>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</si>
  <si>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</si>
  <si>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</si>
  <si>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</si>
  <si>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</si>
  <si>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</si>
  <si>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</si>
  <si>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</si>
  <si>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</si>
  <si>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</si>
  <si>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</si>
  <si>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</si>
  <si>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</si>
  <si>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</si>
  <si>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</si>
  <si>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</si>
  <si>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</si>
  <si>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</si>
  <si>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</si>
  <si>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</si>
  <si>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</si>
  <si>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</si>
  <si>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</si>
  <si>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</si>
  <si>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</si>
  <si>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</si>
  <si>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</si>
  <si>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</si>
  <si>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</si>
  <si>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</si>
  <si>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</si>
  <si>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</si>
  <si>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</si>
  <si>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</si>
  <si>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</si>
  <si>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</si>
  <si>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</si>
  <si>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</si>
  <si>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</si>
  <si>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</si>
  <si>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</si>
  <si>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</si>
  <si>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</si>
  <si>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</si>
  <si>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</si>
  <si>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</si>
  <si>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</si>
  <si>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</si>
  <si>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</si>
  <si>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</si>
  <si>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</si>
  <si>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</si>
  <si>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</si>
  <si>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</si>
  <si>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</si>
  <si>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</si>
  <si>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</si>
  <si>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</si>
  <si>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</si>
  <si>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</si>
  <si>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</si>
  <si>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</si>
  <si>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</si>
  <si>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</si>
  <si>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</si>
  <si>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</si>
  <si>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</si>
  <si>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</si>
  <si>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</si>
  <si>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</si>
  <si>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</si>
  <si>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</si>
  <si>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</si>
  <si>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</si>
  <si>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</si>
  <si>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</si>
  <si>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</si>
  <si>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</si>
  <si>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</si>
  <si>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</si>
  <si>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</si>
  <si>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</si>
  <si>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</si>
  <si>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</si>
  <si>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</si>
  <si>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</si>
  <si>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</si>
  <si>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</si>
  <si>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</si>
  <si>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</si>
  <si>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</si>
  <si>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</si>
  <si>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</si>
  <si>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</si>
  <si>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</si>
  <si>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</si>
  <si>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</si>
  <si>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</si>
  <si>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</si>
  <si>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</si>
  <si>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</si>
  <si>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</si>
  <si>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</si>
  <si>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</si>
  <si>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</si>
  <si>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</si>
  <si>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</si>
  <si>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</si>
  <si>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</si>
  <si>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</si>
  <si>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</si>
  <si>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</si>
  <si>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</si>
  <si>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</si>
  <si>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</si>
  <si>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</si>
  <si>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</si>
  <si>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</si>
  <si>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</si>
  <si>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</si>
  <si>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</si>
  <si>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</si>
  <si>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</si>
  <si>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</si>
  <si>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</si>
  <si>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</si>
  <si>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</si>
  <si>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</si>
  <si>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</si>
  <si>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</si>
  <si>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</si>
  <si>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</si>
  <si>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</si>
  <si>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</si>
  <si>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</si>
  <si>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</si>
  <si>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</si>
  <si>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</si>
  <si>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</si>
  <si>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</si>
  <si>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</si>
  <si>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</si>
  <si>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</si>
  <si>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</si>
  <si>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</si>
  <si>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</si>
  <si>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</si>
  <si>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</si>
  <si>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</si>
  <si>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</si>
  <si>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</si>
  <si>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</si>
  <si>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</si>
  <si>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</si>
  <si>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</si>
  <si>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</si>
  <si>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</si>
  <si>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</si>
  <si>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</si>
  <si>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</si>
  <si>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</si>
  <si>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</si>
  <si>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</si>
  <si>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</si>
  <si>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</si>
  <si>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</si>
  <si>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</si>
  <si>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</si>
  <si>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</si>
  <si>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</si>
  <si>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</si>
  <si>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</si>
  <si>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</si>
  <si>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</si>
  <si>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</si>
  <si>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</si>
  <si>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</si>
  <si>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</si>
  <si>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</si>
  <si>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</si>
  <si>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</si>
  <si>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</si>
  <si>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</si>
  <si>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</si>
  <si>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</si>
  <si>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</si>
  <si>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</si>
  <si>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</si>
  <si>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</si>
  <si>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</si>
  <si>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</si>
  <si>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</si>
  <si>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</si>
  <si>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</si>
  <si>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</si>
  <si>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</si>
  <si>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</si>
  <si>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</si>
  <si>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</si>
  <si>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</si>
  <si>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</si>
  <si>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</si>
  <si>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</si>
  <si>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</si>
  <si>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</si>
  <si>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</si>
  <si>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</si>
  <si>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</si>
  <si>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</si>
  <si>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</si>
  <si>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</si>
  <si>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</si>
  <si>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</si>
  <si>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</si>
  <si>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</si>
  <si>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</si>
  <si>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</si>
  <si>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</si>
  <si>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</si>
  <si>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</si>
  <si>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</si>
  <si>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</si>
  <si>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</si>
  <si>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</si>
  <si>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</si>
  <si>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</si>
  <si>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</si>
  <si>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</si>
  <si>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</si>
  <si>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</si>
  <si>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</si>
  <si>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</si>
  <si>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</si>
  <si>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</si>
  <si>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</si>
  <si>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</si>
  <si>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</si>
  <si>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</si>
  <si>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</si>
  <si>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</si>
  <si>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</si>
  <si>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</si>
  <si>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</si>
  <si>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</si>
  <si>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</si>
  <si>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</si>
  <si>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</si>
  <si>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</si>
  <si>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</si>
  <si>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</si>
  <si>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</si>
  <si>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</si>
  <si>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</si>
  <si>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</si>
  <si>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</si>
  <si>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</si>
  <si>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</si>
  <si>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</si>
  <si>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</si>
  <si>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</si>
  <si>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</si>
  <si>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</si>
  <si>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</si>
  <si>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</si>
  <si>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</si>
  <si>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</si>
  <si>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</si>
  <si>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</si>
  <si>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</si>
  <si>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</si>
  <si>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</si>
  <si>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</si>
  <si>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</si>
  <si>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</si>
  <si>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</si>
  <si>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</si>
  <si>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</si>
  <si>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</si>
  <si>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</si>
  <si>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</si>
  <si>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</si>
  <si>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</si>
  <si>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</si>
  <si>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</si>
  <si>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</si>
  <si>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</si>
  <si>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</si>
  <si>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</si>
  <si>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</si>
  <si>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</si>
  <si>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</si>
  <si>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</si>
  <si>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</si>
  <si>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</si>
  <si>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</si>
  <si>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</si>
  <si>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</si>
  <si>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</si>
  <si>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</si>
  <si>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</si>
  <si>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</si>
  <si>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</si>
  <si>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</si>
  <si>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</si>
  <si>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</si>
  <si>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</si>
  <si>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</si>
  <si>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</si>
  <si>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</si>
  <si>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</si>
  <si>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</si>
  <si>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</si>
  <si>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</si>
  <si>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</si>
  <si>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</si>
  <si>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</si>
  <si>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</si>
  <si>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</si>
  <si>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</si>
  <si>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</si>
  <si>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</si>
  <si>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</si>
  <si>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</si>
  <si>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</si>
  <si>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</si>
  <si>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</si>
  <si>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</si>
  <si>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</si>
  <si>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</si>
  <si>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</si>
  <si>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</si>
  <si>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</si>
  <si>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</si>
  <si>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</si>
  <si>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</si>
  <si>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</si>
  <si>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</si>
  <si>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</si>
  <si>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</si>
  <si>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</si>
  <si>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</si>
  <si>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</si>
  <si>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</si>
  <si>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</si>
  <si>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</si>
  <si>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</si>
  <si>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</si>
  <si>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</si>
  <si>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</si>
  <si>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</si>
  <si>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</si>
  <si>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</si>
  <si>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</si>
  <si>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</si>
  <si>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</si>
  <si>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</si>
  <si>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</si>
  <si>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</si>
  <si>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</si>
  <si>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</si>
  <si>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</si>
  <si>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</si>
  <si>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</si>
  <si>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</si>
  <si>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</si>
  <si>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</si>
  <si>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</si>
  <si>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</si>
  <si>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</si>
  <si>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</si>
  <si>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</si>
  <si>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</si>
  <si>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</si>
  <si>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</si>
  <si>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</si>
  <si>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</si>
  <si>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</si>
  <si>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</si>
  <si>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</si>
  <si>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</si>
  <si>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</si>
  <si>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</si>
  <si>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</si>
  <si>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</si>
  <si>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</si>
  <si>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</si>
  <si>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</si>
  <si>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</si>
  <si>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</si>
  <si>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</si>
  <si>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</si>
  <si>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</si>
  <si>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</si>
  <si>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</si>
  <si>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</si>
  <si>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</si>
  <si>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</si>
  <si>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</si>
  <si>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</si>
  <si>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</si>
  <si>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</si>
  <si>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</si>
  <si>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</si>
  <si>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</si>
  <si>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</si>
  <si>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</si>
  <si>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</si>
  <si>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</si>
  <si>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</si>
  <si>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</si>
  <si>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</si>
  <si>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</si>
  <si>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</si>
  <si>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</si>
  <si>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</si>
  <si>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</si>
  <si>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</si>
  <si>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</si>
  <si>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</si>
  <si>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</si>
  <si>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</si>
  <si>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</si>
  <si>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</si>
  <si>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</si>
  <si>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</si>
  <si>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</si>
  <si>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</si>
  <si>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</si>
  <si>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</si>
  <si>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</si>
  <si>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</si>
  <si>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</si>
  <si>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</si>
  <si>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</si>
  <si>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</si>
  <si>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</si>
  <si>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</si>
  <si>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</si>
  <si>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</si>
  <si>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</si>
  <si>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</si>
  <si>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</si>
  <si>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</si>
  <si>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</si>
  <si>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</si>
  <si>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</si>
  <si>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</si>
  <si>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</si>
  <si>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</si>
  <si>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</si>
  <si>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</si>
  <si>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</si>
  <si>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</si>
  <si>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</si>
  <si>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</si>
  <si>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</si>
  <si>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</si>
  <si>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</si>
  <si>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</si>
  <si>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</si>
  <si>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</si>
  <si>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</si>
  <si>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</si>
  <si>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</si>
  <si>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</si>
  <si>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</si>
  <si>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</si>
  <si>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</si>
  <si>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</si>
  <si>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</si>
  <si>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</si>
  <si>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</si>
  <si>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</si>
  <si>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</si>
  <si>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</si>
  <si>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</si>
  <si>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</si>
  <si>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</si>
  <si>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</si>
  <si>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</si>
  <si>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</si>
  <si>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</si>
  <si>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</si>
  <si>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</si>
  <si>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</si>
  <si>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</si>
  <si>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</si>
  <si>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</si>
  <si>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</si>
  <si>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</si>
  <si>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</si>
  <si>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</si>
  <si>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</si>
  <si>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</si>
  <si>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</si>
  <si>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</si>
  <si>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</si>
  <si>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</si>
  <si>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</si>
  <si>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</si>
  <si>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</si>
  <si>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</si>
  <si>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</si>
  <si>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</si>
  <si>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</si>
  <si>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</si>
  <si>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</si>
  <si>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</si>
  <si>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</si>
  <si>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</si>
  <si>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</si>
  <si>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</si>
  <si>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</si>
  <si>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</si>
  <si>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</si>
  <si>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</si>
  <si>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</si>
  <si>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</si>
  <si>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</si>
  <si>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</si>
  <si>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</si>
  <si>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</si>
  <si>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</si>
  <si>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</si>
  <si>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</si>
  <si>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</si>
  <si>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</si>
  <si>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</si>
  <si>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</si>
  <si>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</si>
  <si>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</si>
  <si>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</si>
  <si>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</si>
  <si>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</si>
  <si>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</si>
  <si>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</si>
  <si>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</si>
  <si>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</si>
  <si>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</si>
  <si>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</si>
  <si>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</si>
  <si>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</si>
  <si>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</si>
  <si>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</si>
  <si>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</si>
  <si>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</si>
  <si>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</si>
  <si>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</si>
  <si>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</si>
  <si>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</si>
  <si>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</si>
  <si>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</si>
  <si>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</si>
  <si>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</si>
  <si>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</si>
  <si>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</si>
  <si>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</si>
  <si>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</si>
  <si>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</si>
  <si>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</si>
  <si>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</si>
  <si>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</si>
  <si>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</si>
  <si>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</si>
  <si>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</si>
  <si>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</si>
  <si>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</si>
  <si>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</si>
  <si>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</si>
  <si>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</si>
  <si>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</si>
  <si>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</si>
  <si>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</si>
  <si>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</si>
  <si>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</si>
  <si>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</si>
  <si>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</si>
  <si>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</si>
  <si>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</si>
  <si>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</si>
  <si>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</si>
  <si>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</si>
  <si>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</si>
  <si>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</si>
  <si>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</si>
  <si>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</si>
  <si>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</si>
  <si>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</si>
  <si>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</si>
  <si>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</si>
  <si>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</si>
  <si>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</si>
  <si>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</si>
  <si>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</si>
  <si>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</si>
  <si>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</si>
  <si>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</si>
  <si>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</si>
  <si>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</si>
  <si>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</si>
  <si>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</si>
  <si>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</si>
  <si>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</si>
  <si>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</si>
  <si>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</si>
  <si>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</si>
  <si>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</si>
  <si>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</si>
  <si>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</si>
  <si>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</si>
  <si>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</si>
  <si>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</si>
  <si>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</si>
  <si>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</si>
  <si>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</si>
  <si>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</si>
  <si>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</si>
  <si>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</si>
  <si>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</si>
  <si>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</si>
  <si>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</si>
  <si>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</si>
  <si>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</si>
  <si>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</si>
  <si>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</si>
  <si>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</si>
  <si>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</si>
  <si>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</si>
  <si>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</si>
  <si>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</si>
  <si>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</si>
  <si>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</si>
  <si>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</si>
  <si>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</si>
  <si>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</si>
  <si>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</si>
  <si>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</si>
  <si>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</si>
  <si>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</si>
  <si>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</si>
  <si>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</si>
  <si>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</si>
  <si>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</si>
  <si>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</si>
  <si>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</si>
  <si>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</si>
  <si>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</si>
  <si>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</si>
  <si>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</si>
  <si>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</si>
  <si>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</si>
  <si>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</si>
  <si>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</si>
  <si>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</si>
  <si>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</si>
  <si>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</si>
  <si>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</si>
  <si>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</si>
  <si>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</si>
  <si>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</si>
  <si>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</si>
  <si>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</si>
  <si>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</si>
  <si>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</si>
  <si>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</si>
  <si>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</si>
  <si>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</si>
  <si>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</si>
  <si>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</si>
  <si>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</si>
  <si>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</si>
  <si>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</si>
  <si>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</si>
  <si>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</si>
  <si>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</si>
  <si>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</si>
  <si>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</si>
  <si>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</si>
  <si>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</si>
  <si>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</si>
  <si>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</si>
  <si>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</si>
  <si>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</si>
  <si>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</si>
  <si>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</si>
  <si>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</si>
  <si>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</si>
  <si>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</si>
  <si>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</si>
  <si>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</si>
  <si>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</si>
  <si>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</si>
  <si>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</si>
  <si>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</si>
  <si>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</si>
  <si>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</si>
  <si>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</si>
  <si>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</si>
  <si>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</si>
  <si>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</si>
  <si>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</si>
  <si>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</si>
  <si>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</si>
  <si>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</si>
  <si>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</si>
  <si>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</si>
  <si>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</si>
  <si>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</si>
  <si>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</si>
  <si>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</si>
  <si>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</si>
  <si>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</si>
  <si>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</si>
  <si>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</si>
  <si>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</si>
  <si>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</si>
  <si>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</si>
  <si>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</si>
  <si>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</si>
  <si>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</si>
  <si>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</si>
  <si>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</si>
  <si>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</si>
  <si>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</si>
  <si>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</si>
  <si>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</si>
  <si>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</si>
  <si>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</si>
  <si>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</si>
  <si>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</si>
  <si>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</si>
  <si>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</si>
  <si>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</si>
  <si>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</si>
  <si>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</si>
  <si>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</si>
  <si>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</si>
  <si>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</si>
  <si>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</si>
  <si>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</si>
  <si>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</si>
  <si>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</si>
  <si>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</si>
  <si>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</si>
  <si>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</si>
  <si>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</si>
  <si>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</si>
  <si>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</si>
  <si>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</si>
  <si>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</si>
  <si>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</si>
  <si>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</si>
  <si>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</si>
  <si>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</si>
  <si>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</si>
  <si>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</si>
  <si>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</si>
  <si>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</si>
  <si>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</si>
  <si>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</si>
  <si>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</si>
  <si>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</si>
  <si>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</si>
  <si>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</si>
  <si>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</si>
  <si>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</si>
  <si>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</si>
  <si>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</si>
  <si>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</si>
  <si>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</si>
  <si>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</si>
  <si>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</si>
  <si>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</si>
  <si>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</si>
  <si>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</si>
  <si>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</si>
  <si>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</si>
  <si>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</si>
  <si>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</si>
  <si>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</si>
  <si>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</si>
  <si>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</si>
  <si>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</si>
  <si>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</si>
  <si>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</si>
  <si>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</si>
  <si>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</si>
  <si>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</si>
  <si>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</si>
  <si>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</si>
  <si>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</si>
  <si>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</si>
  <si>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</si>
  <si>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</si>
  <si>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</si>
  <si>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</si>
  <si>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</si>
  <si>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</si>
  <si>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</si>
  <si>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</si>
  <si>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</si>
  <si>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</si>
  <si>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</si>
  <si>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</si>
  <si>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</si>
  <si>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</si>
  <si>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</si>
  <si>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</si>
  <si>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</si>
  <si>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</si>
  <si>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</si>
  <si>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</si>
  <si>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</si>
  <si>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</si>
  <si>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</si>
  <si>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</si>
  <si>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</si>
  <si>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</si>
  <si>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</si>
  <si>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</si>
  <si>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</si>
  <si>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</si>
  <si>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</si>
  <si>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</si>
  <si>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</si>
  <si>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</si>
  <si>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</si>
  <si>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</si>
  <si>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</si>
  <si>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</si>
  <si>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</si>
  <si>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</si>
  <si>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</si>
  <si>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</si>
  <si>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</si>
  <si>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</si>
  <si>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</si>
  <si>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</si>
  <si>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</si>
  <si>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</si>
  <si>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</si>
  <si>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</si>
  <si>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</si>
  <si>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</si>
  <si>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</si>
  <si>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</si>
  <si>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</si>
  <si>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</si>
  <si>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</si>
  <si>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</si>
  <si>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</si>
  <si>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</si>
  <si>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</si>
  <si>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</si>
  <si>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</si>
  <si>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</si>
  <si>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</si>
  <si>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</si>
  <si>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</si>
  <si>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</si>
  <si>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</si>
  <si>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</si>
  <si>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</si>
  <si>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</si>
  <si>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</si>
  <si>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</si>
  <si>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</si>
  <si>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</si>
  <si>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</si>
  <si>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</si>
  <si>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</si>
  <si>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</si>
  <si>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</si>
  <si>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</si>
  <si>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</si>
  <si>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</si>
  <si>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</si>
  <si>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</si>
  <si>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</si>
  <si>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</si>
  <si>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</si>
  <si>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</si>
  <si>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</si>
  <si>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</si>
  <si>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</si>
  <si>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</si>
  <si>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</si>
  <si>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</si>
  <si>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</si>
  <si>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</si>
  <si>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</si>
  <si>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</si>
  <si>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</si>
  <si>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</si>
  <si>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</si>
  <si>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</si>
  <si>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</si>
  <si>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</si>
  <si>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</si>
  <si>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</si>
  <si>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</si>
  <si>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</si>
  <si>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</si>
  <si>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</si>
  <si>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</si>
  <si>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</si>
  <si>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</si>
  <si>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</si>
  <si>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</si>
  <si>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</si>
  <si>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</si>
  <si>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</si>
  <si>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</si>
  <si>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</si>
  <si>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</si>
  <si>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</si>
  <si>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</si>
  <si>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</si>
  <si>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</si>
  <si>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</si>
  <si>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</si>
  <si>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</si>
  <si>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</si>
  <si>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</si>
  <si>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</si>
  <si>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</si>
  <si>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</si>
  <si>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</si>
  <si>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</si>
  <si>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</si>
  <si>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</si>
  <si>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</si>
  <si>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</si>
  <si>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</si>
  <si>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</si>
  <si>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</si>
  <si>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</si>
  <si>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</si>
  <si>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</si>
  <si>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</si>
  <si>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</si>
  <si>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</si>
  <si>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</si>
  <si>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</si>
  <si>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</si>
  <si>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</si>
  <si>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</si>
  <si>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</si>
  <si>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</si>
  <si>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</si>
  <si>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</si>
  <si>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</si>
  <si>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</si>
  <si>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</si>
  <si>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</si>
  <si>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</si>
  <si>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</si>
  <si>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</si>
  <si>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</si>
  <si>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</si>
  <si>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</si>
  <si>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</si>
  <si>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</si>
  <si>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</si>
  <si>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</si>
  <si>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</si>
  <si>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</si>
  <si>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</si>
  <si>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</si>
  <si>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</si>
  <si>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</si>
  <si>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</si>
  <si>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</si>
  <si>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</si>
  <si>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</si>
  <si>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</si>
  <si>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</si>
  <si>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</si>
  <si>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</si>
  <si>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</si>
  <si>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</si>
  <si>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</si>
  <si>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</si>
  <si>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</si>
  <si>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</si>
  <si>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</si>
  <si>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</si>
  <si>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</si>
  <si>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</si>
  <si>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</si>
  <si>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</si>
  <si>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</si>
  <si>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</si>
  <si>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</si>
  <si>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</si>
  <si>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</si>
  <si>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</si>
  <si>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</si>
  <si>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</si>
  <si>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</si>
  <si>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</si>
  <si>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</si>
  <si>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</si>
  <si>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</si>
  <si>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</si>
  <si>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</si>
  <si>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</si>
  <si>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</si>
  <si>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</si>
  <si>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</si>
  <si>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</si>
  <si>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</si>
  <si>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</si>
  <si>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</si>
  <si>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</si>
  <si>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</si>
  <si>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</si>
  <si>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</si>
  <si>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</si>
  <si>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</si>
  <si>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</si>
  <si>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</si>
  <si>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</si>
  <si>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</si>
  <si>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</si>
  <si>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</si>
  <si>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</si>
  <si>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</si>
  <si>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</si>
  <si>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</si>
  <si>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</si>
  <si>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</si>
  <si>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</si>
  <si>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</si>
  <si>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</si>
  <si>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</si>
  <si>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</si>
  <si>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</si>
  <si>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</si>
  <si>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</si>
  <si>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</si>
  <si>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</si>
  <si>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</si>
  <si>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</si>
  <si>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</si>
  <si>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</si>
  <si>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</si>
  <si>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</si>
  <si>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</si>
  <si>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</si>
  <si>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</si>
  <si>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</si>
  <si>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</si>
  <si>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</si>
  <si>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</si>
  <si>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</si>
  <si>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</si>
  <si>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</si>
  <si>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</si>
  <si>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</si>
  <si>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</si>
  <si>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</si>
  <si>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</si>
  <si>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</si>
  <si>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</si>
  <si>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</si>
  <si>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</si>
  <si>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</si>
  <si>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</si>
  <si>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</si>
  <si>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</si>
  <si>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</si>
  <si>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</si>
  <si>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</si>
  <si>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</si>
  <si>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</si>
  <si>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</si>
  <si>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</si>
  <si>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</si>
  <si>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</si>
  <si>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</si>
  <si>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</si>
  <si>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</si>
  <si>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</si>
  <si>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</si>
  <si>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</si>
  <si>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</si>
  <si>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</si>
  <si>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</si>
  <si>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</si>
  <si>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</si>
  <si>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</si>
  <si>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</si>
  <si>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</si>
  <si>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</si>
  <si>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</si>
  <si>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</si>
  <si>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</si>
  <si>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</si>
  <si>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</si>
  <si>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</si>
  <si>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</si>
  <si>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</si>
  <si>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</si>
  <si>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</si>
  <si>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</si>
  <si>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</si>
  <si>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</si>
  <si>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</si>
  <si>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</si>
  <si>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</si>
  <si>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</si>
  <si>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</si>
  <si>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</si>
  <si>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</si>
  <si>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</si>
  <si>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</si>
  <si>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</si>
  <si>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</si>
  <si>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</si>
  <si>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</si>
  <si>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</si>
  <si>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</si>
  <si>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</si>
  <si>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</si>
  <si>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</si>
  <si>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</si>
  <si>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</si>
  <si>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</si>
  <si>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</si>
  <si>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</si>
  <si>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</si>
  <si>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</si>
  <si>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</si>
  <si>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</si>
  <si>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</si>
  <si>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</si>
  <si>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</si>
  <si>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</si>
  <si>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</si>
  <si>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</si>
  <si>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</si>
  <si>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</si>
  <si>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</si>
  <si>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</si>
  <si>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</si>
  <si>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</si>
  <si>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</si>
  <si>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</si>
  <si>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</si>
  <si>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</si>
  <si>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</si>
  <si>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</si>
  <si>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</si>
  <si>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</si>
  <si>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</si>
  <si>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</si>
  <si>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</si>
  <si>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</si>
  <si>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</si>
  <si>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</si>
  <si>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</si>
  <si>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</si>
  <si>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</si>
  <si>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</si>
  <si>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</si>
  <si>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</si>
  <si>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</si>
  <si>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</si>
  <si>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</si>
  <si>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</si>
  <si>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</si>
  <si>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</si>
  <si>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</si>
  <si>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</si>
  <si>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</si>
  <si>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</si>
  <si>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</si>
  <si>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</si>
  <si>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</si>
  <si>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</si>
  <si>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</si>
  <si>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</si>
  <si>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</si>
  <si>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</si>
  <si>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</si>
  <si>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</si>
  <si>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</si>
  <si>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</si>
  <si>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</si>
  <si>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</si>
  <si>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</si>
  <si>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</si>
  <si>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</si>
  <si>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</si>
  <si>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</si>
  <si>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</si>
  <si>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</si>
  <si>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</si>
  <si>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</si>
  <si>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</si>
  <si>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</si>
  <si>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</si>
  <si>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</si>
  <si>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</si>
  <si>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</si>
  <si>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</si>
  <si>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</si>
  <si>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</si>
  <si>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</si>
  <si>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</si>
  <si>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</si>
  <si>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</si>
  <si>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</si>
  <si>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</si>
  <si>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</si>
  <si>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</si>
  <si>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</si>
  <si>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</si>
  <si>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</si>
  <si>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</si>
  <si>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</si>
  <si>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</si>
  <si>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</si>
  <si>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</si>
  <si>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</si>
  <si>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</si>
  <si>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</si>
  <si>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</si>
  <si>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</si>
  <si>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</si>
  <si>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</si>
  <si>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</si>
  <si>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</si>
  <si>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</si>
  <si>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</si>
  <si>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</si>
  <si>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</si>
  <si>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</si>
  <si>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</si>
  <si>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</si>
  <si>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</si>
  <si>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</si>
  <si>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</si>
  <si>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</si>
  <si>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</si>
  <si>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</si>
  <si>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</si>
  <si>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</si>
  <si>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</si>
  <si>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</si>
  <si>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</si>
  <si>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</si>
  <si>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</si>
  <si>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</si>
  <si>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</si>
  <si>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</si>
  <si>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</si>
  <si>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</si>
  <si>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</si>
  <si>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</si>
  <si>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</si>
  <si>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</si>
  <si>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</si>
  <si>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</si>
  <si>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</si>
  <si>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</si>
  <si>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</si>
  <si>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</si>
  <si>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</si>
  <si>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</si>
  <si>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</si>
  <si>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</si>
  <si>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</si>
  <si>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</si>
  <si>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</si>
  <si>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</si>
  <si>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</si>
  <si>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</si>
  <si>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</si>
  <si>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</si>
  <si>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</si>
  <si>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</si>
  <si>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</si>
  <si>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</si>
  <si>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</si>
  <si>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</si>
  <si>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</si>
  <si>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</si>
  <si>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</si>
  <si>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</si>
  <si>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</si>
  <si>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</si>
  <si>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</si>
  <si>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</si>
  <si>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</si>
  <si>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</si>
  <si>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</si>
  <si>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</si>
  <si>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</si>
  <si>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</si>
  <si>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</si>
  <si>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</si>
  <si>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</si>
  <si>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</si>
  <si>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</si>
  <si>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</si>
  <si>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</si>
  <si>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</si>
  <si>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</si>
  <si>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</si>
  <si>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</si>
  <si>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</si>
  <si>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</si>
  <si>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</si>
  <si>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</si>
  <si>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</si>
  <si>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</si>
  <si>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</si>
  <si>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</si>
  <si>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</si>
  <si>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</si>
  <si>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</si>
  <si>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</si>
  <si>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</si>
  <si>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</si>
  <si>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</si>
  <si>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</si>
  <si>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</si>
  <si>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</si>
  <si>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</si>
  <si>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</si>
  <si>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</si>
  <si>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</si>
  <si>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</si>
  <si>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</si>
  <si>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</si>
  <si>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</si>
  <si>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</si>
  <si>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</si>
  <si>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</si>
  <si>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</si>
  <si>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</si>
  <si>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</si>
  <si>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</si>
  <si>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</si>
  <si>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</si>
  <si>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</si>
  <si>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</si>
  <si>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</si>
  <si>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</si>
  <si>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</si>
  <si>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</si>
  <si>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</si>
  <si>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</si>
  <si>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</si>
  <si>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</si>
  <si>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</si>
  <si>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</si>
  <si>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</si>
  <si>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</si>
  <si>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</si>
  <si>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</si>
  <si>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</si>
  <si>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</si>
  <si>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</si>
  <si>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</si>
  <si>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</si>
  <si>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</si>
  <si>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</si>
  <si>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</si>
  <si>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</si>
  <si>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</si>
  <si>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</si>
  <si>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</si>
  <si>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</si>
  <si>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</si>
  <si>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</si>
  <si>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</si>
  <si>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</si>
  <si>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</si>
  <si>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</si>
  <si>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</si>
  <si>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</si>
  <si>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</si>
  <si>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</si>
  <si>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</si>
  <si>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</si>
  <si>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</si>
  <si>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</si>
  <si>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</si>
  <si>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</si>
  <si>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</si>
  <si>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</si>
  <si>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</si>
  <si>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</si>
  <si>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</si>
  <si>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</si>
  <si>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</si>
  <si>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</si>
  <si>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</si>
  <si>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</si>
  <si>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</si>
  <si>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</si>
  <si>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</si>
  <si>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</si>
  <si>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</si>
  <si>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</si>
  <si>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</si>
  <si>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</si>
  <si>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</si>
  <si>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</si>
  <si>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</si>
  <si>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</si>
  <si>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</si>
  <si>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</si>
  <si>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</si>
  <si>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</si>
  <si>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</si>
  <si>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</si>
  <si>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</si>
  <si>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</si>
  <si>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</si>
  <si>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</si>
  <si>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</si>
  <si>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</si>
  <si>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</si>
  <si>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</si>
  <si>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</si>
  <si>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</si>
  <si>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</si>
  <si>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</si>
  <si>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</si>
  <si>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</si>
  <si>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</si>
  <si>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</si>
  <si>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</si>
  <si>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</si>
  <si>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</si>
  <si>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</si>
  <si>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</si>
  <si>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</si>
  <si>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</si>
  <si>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</si>
  <si>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</si>
  <si>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</si>
  <si>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</si>
  <si>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</si>
  <si>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</si>
  <si>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</si>
  <si>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</si>
  <si>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</si>
  <si>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</si>
  <si>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</si>
  <si>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</si>
  <si>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</si>
  <si>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</si>
  <si>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</si>
  <si>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</si>
  <si>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</si>
  <si>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</si>
  <si>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</si>
  <si>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</si>
  <si>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</si>
  <si>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</si>
  <si>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</si>
  <si>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</si>
  <si>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</si>
  <si>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</si>
  <si>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</si>
  <si>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</si>
  <si>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</si>
  <si>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</si>
  <si>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</si>
  <si>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</si>
  <si>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</si>
  <si>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</si>
  <si>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</si>
  <si>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</si>
  <si>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</si>
  <si>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</si>
  <si>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</si>
  <si>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</si>
  <si>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</si>
  <si>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</si>
  <si>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</si>
  <si>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</si>
  <si>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</si>
  <si>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</si>
  <si>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</si>
  <si>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</si>
  <si>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</si>
  <si>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</si>
  <si>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</si>
  <si>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</si>
  <si>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</si>
  <si>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</si>
  <si>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</si>
  <si>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</si>
  <si>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</si>
  <si>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</si>
  <si>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</si>
  <si>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</si>
  <si>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</si>
  <si>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</si>
  <si>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</si>
  <si>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</si>
  <si>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</si>
  <si>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</si>
  <si>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</si>
  <si>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</si>
  <si>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</si>
  <si>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</si>
  <si>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</si>
  <si>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</si>
  <si>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</si>
  <si>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</si>
  <si>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</si>
  <si>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</si>
  <si>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</si>
  <si>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</si>
  <si>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</si>
  <si>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</si>
  <si>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</si>
  <si>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</si>
  <si>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</si>
  <si>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</si>
  <si>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</si>
  <si>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</si>
  <si>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</si>
  <si>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</si>
  <si>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</si>
  <si>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</si>
  <si>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</si>
  <si>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</si>
  <si>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</si>
  <si>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</si>
  <si>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</si>
  <si>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</si>
  <si>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</si>
  <si>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</si>
  <si>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</si>
  <si>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</si>
  <si>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</si>
  <si>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</si>
  <si>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</si>
  <si>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</si>
  <si>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</si>
  <si>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</si>
  <si>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</si>
  <si>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</si>
  <si>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</si>
  <si>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</si>
  <si>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</si>
  <si>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</si>
  <si>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</si>
  <si>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</si>
  <si>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</si>
  <si>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</si>
  <si>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</si>
  <si>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</si>
  <si>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</si>
  <si>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</si>
  <si>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</si>
  <si>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</si>
  <si>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</si>
  <si>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</si>
  <si>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</si>
  <si>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</si>
  <si>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</si>
  <si>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</si>
  <si>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</si>
  <si>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</si>
  <si>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</si>
  <si>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</si>
  <si>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</si>
  <si>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</si>
  <si>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</si>
  <si>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</si>
  <si>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</si>
  <si>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</si>
  <si>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</si>
  <si>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</si>
  <si>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</si>
  <si>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</si>
  <si>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</si>
  <si>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</si>
  <si>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</si>
  <si>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</si>
  <si>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</si>
  <si>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</si>
  <si>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</si>
  <si>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</si>
  <si>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</si>
  <si>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</si>
  <si>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</si>
  <si>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</si>
  <si>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</si>
  <si>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</si>
  <si>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</si>
  <si>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</si>
  <si>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</si>
  <si>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</si>
  <si>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</si>
  <si>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</si>
  <si>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</si>
  <si>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</si>
  <si>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</si>
  <si>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</si>
  <si>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</si>
  <si>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</si>
  <si>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</si>
  <si>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</si>
  <si>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</si>
  <si>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</si>
  <si>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</si>
  <si>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</si>
  <si>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</si>
  <si>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</si>
  <si>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</si>
  <si>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</si>
  <si>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</si>
  <si>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</si>
  <si>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</si>
  <si>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</si>
  <si>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</si>
  <si>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</si>
  <si>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</si>
  <si>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</si>
  <si>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</si>
  <si>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</si>
  <si>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</si>
  <si>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</si>
  <si>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</si>
  <si>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</si>
  <si>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</si>
  <si>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</si>
  <si>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</si>
  <si>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</si>
  <si>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</si>
  <si>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</si>
  <si>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</si>
  <si>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</si>
  <si>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</si>
  <si>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</si>
  <si>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</si>
  <si>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</si>
  <si>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</si>
  <si>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</si>
  <si>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</si>
  <si>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</si>
  <si>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</si>
  <si>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</si>
  <si>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</si>
  <si>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</si>
  <si>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</si>
  <si>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</si>
  <si>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</si>
  <si>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</si>
  <si>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</si>
  <si>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</si>
  <si>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</si>
  <si>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</si>
  <si>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</si>
  <si>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</si>
  <si>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</si>
  <si>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</si>
  <si>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</si>
  <si>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</si>
  <si>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</si>
  <si>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</si>
  <si>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</si>
  <si>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</si>
  <si>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</si>
  <si>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</si>
  <si>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</si>
  <si>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</si>
  <si>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</si>
  <si>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</si>
  <si>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</si>
  <si>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</si>
  <si>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</si>
  <si>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</si>
  <si>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</si>
  <si>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</si>
  <si>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</si>
  <si>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</si>
  <si>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</si>
  <si>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</si>
  <si>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</si>
  <si>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</si>
  <si>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</si>
  <si>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</si>
  <si>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</si>
  <si>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</si>
  <si>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</si>
  <si>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</si>
  <si>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</si>
  <si>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</si>
  <si>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</si>
  <si>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</si>
  <si>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</si>
  <si>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</si>
  <si>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</si>
  <si>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</si>
  <si>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</si>
  <si>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</si>
  <si>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</si>
  <si>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</si>
  <si>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</si>
  <si>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</si>
  <si>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</si>
  <si>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</si>
  <si>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</si>
  <si>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</si>
  <si>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</si>
  <si>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</si>
  <si>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</si>
  <si>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</si>
  <si>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</si>
  <si>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</si>
  <si>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</si>
  <si>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</si>
  <si>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</si>
  <si>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</si>
  <si>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</si>
  <si>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</si>
  <si>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</si>
  <si>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</si>
  <si>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</si>
  <si>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</si>
  <si>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</si>
  <si>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</si>
  <si>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</si>
  <si>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</si>
  <si>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</si>
  <si>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</si>
  <si>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</si>
  <si>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</si>
  <si>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</si>
  <si>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</si>
  <si>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</si>
  <si>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</si>
  <si>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</si>
  <si>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</si>
  <si>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</si>
  <si>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</si>
  <si>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</si>
  <si>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</si>
  <si>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</si>
  <si>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</si>
  <si>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</si>
  <si>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</si>
  <si>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</si>
  <si>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</si>
  <si>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</si>
  <si>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</si>
  <si>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</si>
  <si>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</si>
  <si>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</si>
  <si>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</si>
  <si>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</si>
  <si>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</si>
  <si>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</si>
  <si>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</si>
  <si>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</si>
  <si>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</si>
  <si>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</si>
  <si>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</si>
  <si>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</si>
  <si>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</si>
  <si>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</si>
  <si>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</si>
  <si>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</si>
  <si>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</si>
  <si>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</si>
  <si>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</si>
  <si>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</si>
  <si>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</si>
  <si>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</si>
  <si>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</si>
  <si>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</si>
  <si>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</si>
  <si>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</si>
  <si>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</si>
  <si>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</si>
  <si>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</si>
  <si>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</si>
  <si>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</si>
  <si>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</si>
  <si>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</si>
  <si>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</si>
  <si>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</si>
  <si>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</si>
  <si>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</si>
  <si>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</si>
  <si>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</si>
  <si>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</si>
  <si>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</si>
  <si>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</si>
  <si>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</si>
  <si>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</si>
  <si>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</si>
  <si>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</si>
  <si>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</si>
  <si>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</si>
  <si>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</si>
  <si>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</si>
  <si>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</si>
  <si>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</si>
  <si>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</si>
  <si>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</si>
  <si>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</si>
  <si>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</si>
  <si>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</si>
  <si>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</si>
  <si>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</si>
  <si>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</si>
  <si>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</si>
  <si>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</si>
  <si>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</si>
  <si>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</si>
  <si>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</si>
  <si>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</si>
  <si>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</si>
  <si>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</si>
  <si>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</si>
  <si>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</si>
  <si>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</si>
  <si>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</si>
  <si>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</si>
  <si>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</si>
  <si>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</si>
  <si>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</si>
  <si>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</si>
  <si>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</si>
  <si>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</si>
  <si>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</si>
  <si>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</si>
  <si>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</si>
  <si>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</si>
  <si>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</si>
  <si>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</si>
  <si>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</si>
  <si>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</si>
  <si>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</si>
  <si>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</si>
  <si>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</si>
  <si>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</si>
  <si>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</si>
  <si>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</si>
  <si>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</si>
  <si>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</si>
  <si>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</si>
  <si>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</si>
  <si>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</si>
  <si>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</si>
  <si>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</si>
  <si>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</si>
  <si>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</si>
  <si>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</si>
  <si>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</si>
  <si>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</si>
  <si>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</si>
  <si>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</si>
  <si>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</si>
  <si>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</si>
  <si>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</si>
  <si>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</si>
  <si>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</si>
  <si>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</si>
  <si>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</si>
  <si>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</si>
  <si>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</si>
  <si>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</si>
  <si>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</si>
  <si>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</si>
  <si>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</si>
  <si>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</si>
  <si>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</si>
  <si>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</si>
  <si>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</si>
  <si>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</si>
  <si>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</si>
  <si>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</si>
  <si>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</si>
  <si>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</si>
  <si>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</si>
  <si>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</si>
  <si>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</si>
  <si>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</si>
  <si>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</si>
  <si>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</si>
  <si>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</si>
  <si>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</si>
  <si>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</si>
  <si>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</si>
  <si>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</si>
  <si>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</si>
  <si>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</si>
  <si>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</si>
  <si>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</si>
  <si>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</si>
  <si>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</si>
  <si>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</si>
  <si>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</si>
  <si>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</si>
  <si>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</si>
  <si>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</si>
  <si>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</si>
  <si>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</si>
  <si>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</si>
  <si>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</si>
  <si>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</si>
  <si>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</si>
  <si>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</si>
  <si>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</si>
  <si>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</si>
  <si>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</si>
  <si>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</si>
  <si>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</si>
  <si>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</si>
  <si>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</si>
  <si>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</si>
  <si>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</si>
  <si>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</si>
  <si>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</si>
  <si>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</si>
  <si>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</si>
  <si>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</si>
  <si>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</si>
  <si>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</si>
  <si>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</si>
  <si>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</si>
  <si>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</si>
  <si>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</si>
  <si>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</si>
  <si>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</si>
  <si>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</si>
  <si>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</si>
  <si>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</si>
  <si>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</si>
  <si>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</si>
  <si>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</si>
  <si>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</si>
  <si>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</si>
  <si>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</si>
  <si>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</si>
  <si>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</si>
  <si>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</si>
  <si>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</si>
  <si>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</si>
  <si>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</si>
  <si>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</si>
  <si>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</si>
  <si>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</si>
  <si>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</si>
  <si>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</si>
  <si>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</si>
  <si>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</si>
  <si>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</si>
  <si>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</si>
  <si>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</si>
  <si>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</si>
  <si>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</si>
  <si>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</si>
  <si>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</si>
  <si>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</si>
  <si>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</si>
  <si>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</si>
  <si>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</si>
  <si>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</si>
  <si>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</si>
  <si>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</si>
  <si>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</si>
  <si>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</si>
  <si>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</si>
  <si>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</si>
  <si>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</si>
  <si>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</si>
  <si>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</si>
  <si>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</si>
  <si>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</si>
  <si>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</si>
  <si>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</si>
  <si>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</si>
  <si>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</si>
  <si>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</si>
  <si>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</si>
  <si>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</si>
  <si>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</si>
  <si>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</si>
  <si>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</si>
  <si>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</si>
  <si>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</si>
  <si>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</si>
  <si>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</si>
  <si>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</si>
  <si>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</si>
  <si>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</si>
  <si>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</si>
  <si>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</si>
  <si>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</si>
  <si>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</si>
  <si>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</si>
  <si>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</si>
  <si>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</si>
  <si>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</si>
  <si>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</si>
  <si>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</si>
  <si>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</si>
  <si>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</si>
  <si>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</si>
  <si>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</si>
  <si>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</si>
  <si>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</si>
  <si>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</si>
  <si>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</si>
  <si>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</si>
  <si>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</si>
  <si>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</si>
  <si>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</si>
  <si>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</si>
  <si>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</si>
  <si>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</si>
  <si>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</si>
  <si>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</si>
  <si>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</si>
  <si>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</si>
  <si>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</si>
  <si>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</si>
  <si>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</si>
  <si>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</si>
  <si>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</si>
  <si>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</si>
  <si>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</si>
  <si>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</si>
  <si>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</si>
  <si>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</si>
  <si>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</si>
  <si>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</si>
  <si>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</si>
  <si>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</si>
  <si>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</si>
  <si>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</si>
  <si>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</si>
  <si>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</si>
  <si>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</si>
  <si>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</si>
  <si>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</si>
  <si>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</si>
  <si>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</si>
  <si>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</si>
  <si>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</si>
  <si>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</si>
  <si>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</si>
  <si>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</si>
  <si>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</si>
  <si>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</si>
  <si>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</si>
  <si>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</si>
  <si>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</si>
  <si>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</si>
  <si>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</si>
  <si>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</si>
  <si>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</si>
  <si>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</si>
  <si>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</si>
  <si>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</si>
  <si>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</si>
  <si>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</si>
  <si>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</si>
  <si>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</si>
  <si>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</si>
  <si>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</si>
  <si>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</si>
  <si>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</si>
  <si>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</si>
  <si>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</si>
  <si>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</si>
  <si>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</si>
  <si>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</si>
  <si>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</si>
  <si>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</si>
  <si>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</si>
  <si>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</si>
  <si>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</si>
  <si>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</si>
  <si>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</si>
  <si>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</si>
  <si>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</si>
  <si>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</si>
  <si>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</si>
  <si>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</si>
  <si>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</si>
  <si>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</si>
  <si>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</si>
  <si>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</si>
  <si>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</si>
  <si>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</si>
  <si>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</si>
  <si>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</si>
  <si>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</si>
  <si>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</si>
  <si>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</si>
  <si>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</si>
  <si>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</si>
  <si>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</si>
  <si>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</si>
  <si>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</si>
  <si>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</si>
  <si>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</si>
  <si>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</si>
  <si>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</si>
  <si>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</si>
  <si>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</si>
  <si>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</si>
  <si>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</si>
  <si>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</si>
  <si>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</si>
  <si>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</si>
  <si>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</si>
  <si>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</si>
  <si>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</si>
  <si>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</si>
  <si>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</si>
  <si>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</si>
  <si>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</si>
  <si>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</si>
  <si>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</si>
  <si>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</si>
  <si>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</si>
  <si>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</si>
  <si>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</si>
  <si>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</si>
  <si>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</si>
  <si>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</si>
  <si>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</si>
  <si>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</si>
  <si>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</si>
  <si>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</si>
  <si>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</si>
  <si>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</si>
  <si>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</si>
  <si>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</si>
  <si>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</si>
  <si>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</si>
  <si>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</si>
  <si>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</si>
  <si>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</si>
  <si>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</si>
  <si>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</si>
  <si>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</si>
  <si>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</si>
  <si>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</si>
  <si>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</si>
  <si>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</si>
  <si>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</si>
  <si>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</si>
  <si>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</si>
  <si>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</si>
  <si>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</si>
  <si>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</si>
  <si>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</si>
  <si>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</si>
  <si>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</si>
  <si>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</si>
  <si>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</si>
  <si>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</si>
  <si>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</si>
  <si>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</si>
  <si>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</si>
  <si>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</si>
  <si>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</si>
  <si>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</si>
  <si>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</si>
  <si>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</si>
  <si>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</si>
  <si>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</si>
  <si>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</si>
  <si>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</si>
  <si>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</si>
  <si>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</si>
  <si>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</si>
  <si>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</si>
  <si>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</si>
  <si>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</si>
  <si>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</si>
  <si>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</si>
  <si>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</si>
  <si>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</si>
  <si>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</si>
  <si>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</si>
  <si>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</si>
  <si>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</si>
  <si>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</si>
  <si>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</si>
  <si>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</si>
  <si>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</si>
  <si>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</si>
  <si>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</si>
  <si>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</si>
  <si>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</si>
  <si>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</si>
  <si>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</si>
  <si>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</si>
  <si>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</si>
  <si>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</si>
  <si>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</si>
  <si>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</si>
  <si>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</si>
  <si>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</si>
  <si>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</si>
  <si>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</si>
  <si>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</si>
  <si>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</si>
  <si>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</si>
  <si>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</si>
  <si>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</si>
  <si>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</si>
  <si>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</si>
  <si>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</si>
  <si>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</si>
  <si>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</si>
  <si>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</si>
  <si>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</si>
  <si>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</si>
  <si>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</si>
  <si>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</si>
  <si>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</si>
  <si>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</si>
  <si>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</si>
  <si>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</si>
  <si>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</si>
  <si>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</si>
  <si>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</si>
  <si>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</si>
  <si>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</si>
  <si>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</si>
  <si>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</si>
  <si>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</si>
  <si>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</si>
  <si>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</si>
  <si>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</si>
  <si>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</si>
  <si>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</si>
  <si>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</si>
  <si>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</si>
  <si>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</si>
  <si>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</si>
  <si>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</si>
  <si>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</si>
  <si>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</si>
  <si>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</si>
  <si>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</si>
  <si>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</si>
  <si>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</si>
  <si>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</si>
  <si>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</si>
  <si>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</si>
  <si>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</si>
  <si>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</si>
  <si>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</si>
  <si>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</si>
  <si>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</si>
  <si>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</si>
  <si>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</si>
  <si>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</si>
  <si>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</si>
  <si>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</si>
  <si>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</si>
  <si>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</si>
  <si>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</si>
  <si>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</si>
  <si>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</si>
  <si>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</si>
  <si>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</si>
  <si>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</si>
  <si>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</si>
  <si>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</si>
  <si>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</si>
  <si>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</si>
  <si>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</si>
  <si>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</si>
  <si>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</si>
  <si>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</si>
  <si>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</si>
  <si>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</si>
  <si>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</si>
  <si>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</si>
  <si>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</si>
  <si>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</si>
  <si>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</si>
  <si>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</si>
  <si>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</si>
  <si>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</si>
  <si>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</si>
  <si>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</si>
  <si>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</si>
  <si>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</si>
  <si>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</si>
  <si>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</si>
  <si>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</si>
  <si>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</si>
  <si>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</si>
  <si>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</si>
  <si>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</si>
  <si>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</si>
  <si>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</si>
  <si>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</si>
  <si>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</si>
  <si>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</si>
  <si>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</si>
  <si>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</si>
  <si>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</si>
  <si>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</si>
  <si>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</si>
  <si>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</si>
  <si>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</si>
  <si>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</si>
  <si>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</si>
  <si>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</si>
  <si>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</si>
  <si>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</si>
  <si>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</si>
  <si>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</si>
  <si>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</si>
  <si>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</si>
  <si>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</si>
  <si>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</si>
  <si>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</si>
  <si>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</si>
  <si>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</si>
  <si>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</si>
  <si>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</si>
  <si>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</si>
  <si>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</si>
  <si>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</si>
  <si>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</si>
  <si>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</si>
  <si>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</si>
  <si>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</si>
  <si>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</si>
  <si>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</si>
  <si>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</si>
  <si>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</si>
  <si>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</si>
  <si>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</si>
  <si>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</si>
  <si>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</si>
  <si>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</si>
  <si>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</si>
  <si>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</si>
  <si>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</si>
  <si>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</si>
  <si>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</si>
  <si>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</si>
  <si>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</si>
  <si>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</si>
  <si>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</si>
  <si>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</si>
  <si>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</si>
  <si>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</si>
  <si>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</si>
  <si>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</si>
  <si>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</si>
  <si>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</si>
  <si>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</si>
  <si>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</si>
  <si>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</si>
  <si>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</si>
  <si>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</si>
  <si>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</si>
  <si>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</si>
  <si>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</si>
  <si>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</si>
  <si>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</si>
  <si>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</si>
  <si>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</si>
  <si>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</si>
  <si>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</si>
  <si>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</si>
  <si>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</si>
  <si>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</si>
  <si>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</si>
  <si>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</si>
  <si>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</si>
  <si>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</si>
  <si>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</si>
  <si>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</si>
  <si>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</si>
  <si>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</si>
  <si>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</si>
  <si>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</si>
  <si>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</si>
  <si>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</si>
  <si>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</si>
  <si>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</si>
  <si>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</si>
  <si>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</si>
  <si>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</si>
  <si>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</si>
  <si>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</si>
  <si>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</si>
  <si>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</si>
  <si>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</si>
  <si>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</si>
  <si>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</si>
  <si>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</si>
  <si>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</si>
  <si>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</si>
  <si>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</si>
  <si>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</si>
  <si>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</si>
  <si>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</si>
  <si>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</si>
  <si>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</si>
  <si>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</si>
  <si>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</si>
  <si>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</si>
  <si>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</si>
  <si>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</si>
  <si>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</si>
  <si>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</si>
  <si>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</si>
  <si>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</si>
  <si>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</si>
  <si>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</si>
  <si>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</si>
  <si>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</si>
  <si>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</si>
  <si>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</si>
  <si>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</si>
  <si>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</si>
  <si>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</si>
  <si>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</si>
  <si>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</si>
  <si>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</si>
  <si>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</si>
  <si>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</si>
  <si>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</si>
  <si>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</si>
  <si>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</si>
  <si>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</si>
  <si>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</si>
  <si>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</si>
  <si>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</si>
  <si>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</si>
  <si>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</si>
  <si>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</si>
  <si>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</si>
  <si>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</si>
  <si>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</si>
  <si>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</si>
  <si>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</si>
  <si>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</si>
  <si>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</si>
  <si>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</si>
  <si>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</si>
  <si>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</si>
  <si>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</si>
  <si>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</si>
  <si>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</si>
  <si>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</si>
  <si>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</si>
  <si>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</si>
  <si>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</si>
  <si>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</si>
  <si>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</si>
  <si>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</si>
  <si>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</si>
  <si>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</si>
  <si>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</si>
  <si>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</si>
  <si>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</si>
  <si>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</si>
  <si>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</si>
  <si>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</si>
  <si>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</si>
  <si>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</si>
  <si>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</si>
  <si>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</si>
  <si>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</si>
  <si>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</si>
  <si>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</si>
  <si>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</si>
  <si>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</si>
  <si>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</si>
  <si>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</si>
  <si>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</si>
  <si>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</si>
  <si>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</si>
  <si>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</si>
  <si>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</si>
  <si>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</si>
  <si>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</si>
  <si>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</si>
  <si>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</si>
  <si>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</si>
  <si>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</si>
  <si>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</si>
  <si>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</si>
  <si>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</si>
  <si>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</si>
  <si>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</si>
  <si>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</si>
  <si>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</si>
  <si>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</si>
  <si>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</si>
  <si>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</si>
  <si>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</si>
  <si>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</si>
  <si>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</si>
  <si>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</si>
  <si>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</si>
  <si>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</si>
  <si>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</si>
  <si>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</si>
  <si>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</si>
  <si>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</si>
  <si>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</si>
  <si>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</si>
  <si>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</si>
  <si>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</si>
  <si>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</si>
  <si>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</si>
  <si>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</si>
  <si>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</si>
  <si>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</si>
  <si>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</si>
  <si>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</si>
  <si>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</si>
  <si>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</si>
  <si>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</si>
  <si>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</si>
  <si>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</si>
  <si>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</si>
  <si>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</si>
  <si>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</si>
  <si>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</si>
  <si>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</si>
  <si>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</si>
  <si>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</si>
  <si>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</si>
  <si>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</si>
  <si>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</si>
  <si>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</si>
  <si>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</si>
  <si>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</si>
  <si>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</si>
  <si>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</si>
  <si>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</si>
  <si>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</si>
  <si>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</si>
  <si>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</si>
  <si>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</si>
  <si>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</si>
  <si>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</si>
  <si>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</si>
  <si>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</si>
  <si>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</si>
  <si>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</si>
  <si>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</si>
  <si>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</si>
  <si>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</si>
  <si>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</si>
  <si>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</si>
  <si>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</si>
  <si>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</si>
  <si>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</si>
  <si>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</si>
  <si>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</si>
  <si>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</si>
  <si>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</si>
  <si>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</si>
  <si>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</si>
  <si>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</si>
  <si>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</si>
  <si>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</si>
  <si>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</si>
  <si>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</si>
  <si>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</si>
  <si>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</si>
  <si>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</si>
  <si>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</si>
  <si>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</si>
  <si>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</si>
  <si>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</si>
  <si>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</si>
  <si>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</si>
  <si>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</si>
  <si>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</si>
  <si>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</si>
  <si>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</si>
  <si>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</si>
  <si>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</si>
  <si>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</si>
  <si>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</si>
  <si>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</si>
  <si>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</si>
  <si>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</si>
  <si>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</si>
  <si>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</si>
  <si>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</si>
  <si>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</si>
  <si>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</si>
  <si>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</si>
  <si>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</si>
  <si>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</si>
  <si>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</si>
  <si>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</si>
  <si>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</si>
  <si>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</si>
  <si>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</si>
  <si>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</si>
  <si>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</si>
  <si>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</si>
  <si>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</si>
  <si>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</si>
  <si>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</si>
  <si>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</si>
  <si>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</si>
  <si>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</si>
  <si>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</si>
  <si>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</si>
  <si>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</si>
  <si>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</si>
  <si>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</si>
  <si>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</si>
  <si>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</si>
  <si>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</si>
  <si>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</si>
  <si>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</si>
  <si>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</si>
  <si>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</si>
  <si>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</si>
  <si>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</si>
  <si>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</si>
  <si>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</si>
  <si>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</si>
  <si>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</si>
  <si>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</si>
  <si>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</si>
  <si>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</si>
  <si>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</si>
  <si>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</si>
  <si>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</si>
  <si>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</si>
  <si>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</si>
  <si>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</si>
  <si>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</si>
  <si>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</si>
  <si>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</si>
  <si>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</si>
  <si>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</si>
  <si>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</si>
  <si>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</si>
  <si>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</si>
  <si>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</si>
  <si>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</si>
  <si>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</si>
  <si>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</si>
  <si>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</si>
  <si>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</si>
  <si>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</si>
  <si>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</si>
  <si>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</si>
  <si>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</si>
  <si>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</si>
  <si>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</si>
  <si>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</si>
  <si>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</si>
  <si>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</si>
  <si>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</si>
  <si>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</si>
  <si>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</si>
  <si>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</si>
  <si>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</si>
  <si>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</si>
  <si>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</si>
  <si>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</si>
  <si>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</si>
  <si>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</si>
  <si>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</si>
  <si>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</si>
  <si>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</si>
  <si>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</si>
  <si>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</si>
  <si>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</si>
  <si>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</si>
  <si>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</si>
  <si>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</si>
  <si>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</si>
  <si>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</si>
  <si>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</si>
  <si>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</si>
  <si>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</si>
  <si>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</si>
  <si>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</si>
  <si>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</si>
  <si>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</si>
  <si>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</si>
  <si>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</si>
  <si>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</si>
  <si>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</si>
  <si>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</si>
  <si>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</si>
  <si>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</si>
  <si>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</si>
  <si>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</si>
  <si>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</si>
  <si>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</si>
  <si>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</si>
  <si>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</si>
  <si>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</si>
  <si>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</si>
  <si>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</si>
  <si>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</si>
  <si>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</si>
  <si>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</si>
  <si>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</si>
  <si>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</si>
  <si>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</si>
  <si>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</si>
  <si>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</si>
  <si>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</si>
  <si>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</si>
  <si>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</si>
  <si>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</si>
  <si>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</si>
  <si>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</si>
  <si>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</si>
  <si>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</si>
  <si>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</si>
  <si>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</si>
  <si>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</si>
  <si>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</si>
  <si>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</si>
  <si>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</si>
  <si>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</si>
  <si>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</si>
  <si>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</si>
  <si>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</si>
  <si>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</si>
  <si>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</si>
  <si>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</si>
  <si>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</si>
  <si>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</si>
  <si>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</si>
  <si>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</si>
  <si>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</si>
  <si>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</si>
  <si>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</si>
  <si>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</si>
  <si>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</si>
  <si>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</si>
  <si>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</si>
  <si>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</si>
  <si>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</si>
  <si>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</si>
  <si>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</si>
  <si>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</si>
  <si>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</si>
  <si>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</si>
  <si>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</si>
  <si>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</si>
  <si>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</si>
  <si>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</si>
  <si>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</si>
  <si>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</si>
  <si>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</si>
  <si>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</si>
  <si>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</si>
  <si>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</si>
  <si>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</si>
  <si>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</si>
  <si>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</si>
  <si>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</si>
  <si>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</si>
  <si>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</si>
  <si>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</si>
  <si>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</si>
  <si>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</si>
  <si>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</si>
  <si>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</si>
  <si>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</si>
  <si>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</si>
  <si>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</si>
  <si>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</si>
  <si>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</si>
  <si>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</si>
  <si>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</si>
  <si>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</si>
  <si>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</si>
  <si>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</si>
  <si>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</si>
  <si>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</si>
  <si>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</si>
  <si>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</si>
  <si>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</si>
  <si>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</si>
  <si>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</si>
  <si>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</si>
  <si>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</si>
  <si>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</si>
  <si>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</si>
  <si>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</si>
  <si>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</si>
  <si>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</si>
  <si>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</si>
  <si>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</si>
  <si>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</si>
  <si>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</si>
  <si>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</si>
  <si>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</si>
  <si>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</si>
  <si>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</si>
  <si>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</si>
  <si>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</si>
  <si>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</si>
  <si>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</si>
  <si>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</si>
  <si>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</si>
  <si>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</si>
  <si>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</si>
  <si>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</si>
  <si>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</si>
  <si>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</si>
  <si>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</si>
  <si>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</si>
  <si>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</si>
  <si>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</si>
  <si>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</si>
  <si>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</si>
  <si>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</si>
  <si>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</si>
  <si>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</si>
  <si>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</si>
  <si>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</si>
  <si>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</si>
  <si>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</si>
  <si>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</si>
  <si>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</si>
  <si>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</si>
  <si>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</si>
  <si>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</si>
  <si>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</si>
  <si>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</si>
  <si>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</si>
  <si>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</si>
  <si>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</si>
  <si>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</si>
  <si>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</si>
  <si>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</si>
  <si>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</si>
  <si>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</si>
  <si>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</si>
  <si>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</si>
  <si>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</si>
  <si>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</si>
  <si>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</si>
  <si>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</si>
  <si>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</si>
  <si>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</si>
  <si>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</si>
  <si>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</si>
  <si>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</si>
  <si>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</si>
  <si>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</si>
  <si>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</si>
  <si>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</si>
  <si>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</si>
  <si>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</si>
  <si>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</si>
  <si>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</si>
  <si>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</si>
  <si>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</si>
  <si>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</si>
  <si>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</si>
  <si>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</si>
  <si>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</si>
  <si>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</si>
  <si>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</si>
  <si>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</si>
  <si>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</si>
  <si>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</si>
  <si>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</si>
  <si>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</si>
  <si>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</si>
  <si>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</si>
  <si>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</si>
  <si>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</si>
  <si>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</si>
  <si>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</si>
  <si>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</si>
  <si>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</si>
  <si>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</si>
  <si>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</si>
  <si>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</si>
  <si>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</si>
  <si>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</si>
  <si>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</si>
  <si>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</si>
  <si>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</si>
  <si>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</si>
  <si>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</si>
  <si>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</si>
  <si>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</si>
  <si>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</si>
  <si>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</si>
  <si>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</si>
  <si>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</si>
  <si>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</si>
  <si>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</si>
  <si>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</si>
  <si>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</si>
  <si>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</si>
  <si>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</si>
  <si>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</si>
  <si>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</si>
  <si>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</si>
  <si>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</si>
  <si>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</si>
  <si>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</si>
  <si>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</si>
  <si>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</si>
  <si>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</si>
  <si>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</si>
  <si>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</si>
  <si>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</si>
  <si>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</si>
  <si>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</si>
  <si>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</si>
  <si>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</si>
  <si>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</si>
  <si>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</si>
  <si>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</si>
  <si>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</si>
  <si>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</si>
  <si>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</si>
  <si>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</si>
  <si>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</si>
  <si>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</si>
  <si>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</si>
  <si>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</si>
  <si>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</si>
  <si>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</si>
  <si>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</si>
  <si>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</si>
  <si>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</si>
  <si>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</si>
  <si>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</si>
  <si>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</si>
  <si>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</si>
  <si>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</si>
  <si>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</si>
  <si>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</si>
  <si>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</si>
  <si>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</si>
  <si>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</si>
  <si>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</si>
  <si>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</si>
  <si>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</si>
  <si>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</si>
  <si>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</si>
  <si>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</si>
  <si>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</si>
  <si>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</si>
  <si>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</si>
  <si>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</si>
  <si>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</si>
  <si>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</si>
  <si>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</si>
  <si>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</si>
  <si>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</si>
  <si>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</si>
  <si>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</si>
  <si>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</si>
  <si>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</si>
  <si>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</si>
  <si>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</si>
  <si>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</si>
  <si>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</si>
  <si>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</si>
  <si>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</si>
  <si>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</si>
  <si>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</si>
  <si>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</si>
  <si>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</si>
  <si>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</si>
  <si>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</si>
  <si>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</si>
  <si>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</si>
  <si>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</si>
  <si>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</si>
  <si>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</si>
  <si>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</si>
  <si>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</si>
  <si>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</si>
  <si>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</si>
  <si>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</si>
  <si>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</si>
  <si>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</si>
  <si>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</si>
  <si>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</si>
  <si>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</si>
  <si>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</si>
  <si>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</si>
  <si>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</si>
  <si>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</si>
  <si>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</si>
  <si>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</si>
  <si>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</si>
  <si>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</si>
  <si>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</si>
  <si>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</si>
  <si>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</si>
  <si>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</si>
  <si>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</si>
  <si>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</si>
  <si>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</si>
  <si>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</si>
  <si>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</si>
  <si>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</si>
  <si>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</si>
  <si>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</si>
  <si>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</si>
  <si>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</si>
  <si>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</si>
  <si>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</si>
  <si>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</si>
  <si>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</si>
  <si>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</si>
  <si>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</si>
  <si>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</si>
  <si>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</si>
  <si>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</si>
  <si>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</si>
  <si>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</si>
  <si>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</si>
  <si>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</si>
  <si>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</si>
  <si>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</si>
  <si>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</si>
  <si>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</si>
  <si>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</si>
  <si>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</si>
  <si>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</si>
  <si>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</si>
  <si>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</si>
  <si>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</si>
  <si>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</si>
  <si>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</si>
  <si>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</si>
  <si>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</si>
  <si>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</si>
  <si>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</si>
  <si>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</si>
  <si>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</si>
  <si>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</si>
  <si>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</si>
  <si>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</si>
  <si>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</si>
  <si>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</si>
  <si>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</si>
  <si>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</si>
  <si>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</si>
  <si>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</si>
  <si>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</si>
  <si>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</si>
  <si>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</si>
  <si>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</si>
  <si>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</si>
  <si>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</si>
  <si>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</si>
  <si>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</si>
  <si>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</si>
  <si>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</si>
  <si>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</si>
  <si>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</si>
  <si>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</si>
  <si>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</si>
  <si>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</si>
  <si>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</si>
  <si>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</si>
  <si>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</si>
  <si>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</si>
  <si>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</si>
  <si>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</si>
  <si>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</si>
  <si>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</si>
  <si>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</si>
  <si>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</si>
  <si>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</si>
  <si>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</si>
  <si>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</si>
  <si>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</si>
  <si>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</si>
  <si>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</si>
  <si>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</si>
  <si>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</si>
  <si>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</si>
  <si>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</si>
  <si>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</si>
  <si>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</si>
  <si>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</si>
  <si>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</si>
  <si>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</si>
  <si>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</si>
  <si>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</si>
  <si>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</si>
  <si>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</si>
  <si>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</si>
  <si>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</si>
  <si>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</si>
  <si>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</si>
  <si>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</si>
  <si>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</si>
  <si>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</si>
  <si>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</si>
  <si>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</si>
  <si>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</si>
  <si>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</si>
  <si>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</si>
  <si>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</si>
  <si>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</si>
  <si>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</si>
  <si>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</si>
  <si>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</si>
  <si>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</si>
  <si>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</si>
  <si>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</si>
  <si>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</si>
  <si>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</si>
  <si>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</si>
  <si>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</si>
  <si>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</si>
  <si>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</si>
  <si>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</si>
  <si>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</si>
  <si>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</si>
  <si>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</si>
  <si>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</si>
  <si>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</si>
  <si>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</si>
  <si>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</si>
  <si>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</si>
  <si>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</si>
  <si>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</si>
  <si>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</si>
  <si>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</si>
  <si>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</si>
  <si>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</si>
  <si>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</si>
  <si>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</si>
  <si>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</si>
  <si>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</si>
  <si>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</si>
  <si>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</si>
  <si>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</si>
  <si>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</si>
  <si>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</si>
  <si>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</si>
  <si>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</si>
  <si>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</si>
  <si>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</si>
  <si>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</si>
  <si>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</si>
  <si>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</si>
  <si>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</si>
  <si>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</si>
  <si>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</si>
  <si>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</si>
  <si>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</si>
  <si>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</si>
  <si>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</si>
  <si>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</si>
  <si>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</si>
  <si>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</si>
  <si>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</si>
  <si>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</si>
  <si>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</si>
  <si>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</si>
  <si>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</si>
  <si>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</si>
  <si>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</si>
  <si>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</si>
  <si>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</si>
  <si>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</si>
  <si>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</si>
  <si>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</si>
  <si>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</si>
  <si>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</si>
  <si>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</si>
  <si>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</si>
  <si>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</si>
  <si>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</si>
  <si>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</si>
  <si>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</si>
  <si>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</si>
  <si>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</si>
  <si>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</si>
  <si>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</si>
  <si>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</si>
  <si>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</si>
  <si>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</si>
  <si>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</si>
  <si>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</si>
  <si>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</si>
  <si>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</si>
  <si>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</si>
  <si>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</si>
  <si>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</si>
  <si>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</si>
  <si>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</si>
  <si>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</si>
  <si>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</si>
  <si>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</si>
  <si>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</si>
  <si>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</si>
  <si>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</si>
  <si>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</si>
  <si>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</si>
  <si>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</si>
  <si>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</si>
  <si>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</si>
  <si>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</si>
  <si>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</si>
  <si>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</si>
  <si>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</si>
  <si>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</si>
  <si>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</si>
  <si>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</si>
  <si>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</si>
  <si>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</si>
  <si>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</si>
  <si>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</si>
  <si>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</si>
  <si>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</si>
  <si>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</si>
  <si>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</si>
  <si>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</si>
  <si>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</si>
  <si>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</si>
  <si>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</si>
  <si>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</si>
  <si>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</si>
  <si>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</si>
  <si>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</si>
  <si>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</si>
  <si>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</si>
  <si>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</si>
  <si>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</si>
  <si>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</si>
  <si>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</si>
  <si>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</si>
  <si>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</si>
  <si>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</si>
  <si>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</si>
  <si>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</si>
  <si>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</si>
  <si>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</si>
  <si>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</si>
  <si>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</si>
  <si>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</si>
  <si>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</si>
  <si>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</si>
  <si>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</si>
  <si>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</si>
  <si>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</si>
  <si>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</si>
  <si>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</si>
  <si>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</si>
  <si>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</si>
  <si>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</si>
  <si>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</si>
  <si>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</si>
  <si>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</si>
  <si>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</si>
  <si>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</si>
  <si>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</si>
  <si>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</si>
  <si>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</si>
  <si>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</si>
  <si>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</si>
  <si>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</si>
  <si>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</si>
  <si>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</si>
  <si>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</si>
  <si>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</si>
  <si>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</si>
  <si>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</si>
  <si>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</si>
  <si>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</si>
  <si>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</si>
  <si>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</si>
  <si>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</si>
  <si>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</si>
  <si>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</si>
  <si>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</si>
  <si>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</si>
  <si>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</si>
  <si>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</si>
  <si>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</si>
  <si>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</si>
  <si>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</si>
  <si>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</si>
  <si>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</si>
  <si>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</si>
  <si>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</si>
  <si>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</si>
  <si>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</si>
  <si>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</si>
  <si>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</si>
  <si>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</si>
  <si>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</si>
  <si>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</si>
  <si>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</si>
  <si>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</si>
  <si>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</si>
  <si>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</si>
  <si>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</si>
  <si>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</si>
  <si>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</si>
  <si>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</si>
  <si>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</si>
  <si>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</si>
  <si>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</si>
  <si>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</si>
  <si>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</si>
  <si>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</si>
  <si>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</si>
  <si>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</si>
  <si>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</si>
  <si>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</si>
  <si>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</si>
  <si>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</si>
  <si>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</si>
  <si>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</si>
  <si>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</si>
  <si>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</si>
  <si>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</si>
  <si>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</si>
  <si>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</si>
  <si>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</si>
  <si>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</si>
  <si>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</si>
  <si>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</si>
  <si>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</si>
  <si>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</si>
  <si>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</si>
  <si>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</si>
  <si>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</si>
  <si>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</si>
  <si>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</si>
  <si>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</si>
  <si>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</si>
  <si>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</si>
  <si>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</si>
  <si>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</si>
  <si>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</si>
  <si>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</si>
  <si>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</si>
  <si>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</si>
  <si>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</si>
  <si>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</si>
  <si>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</si>
  <si>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</si>
  <si>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</si>
  <si>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</si>
  <si>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</si>
  <si>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</si>
  <si>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</si>
  <si>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</si>
  <si>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</si>
  <si>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</si>
  <si>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</si>
  <si>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</si>
  <si>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</si>
  <si>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</si>
  <si>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</si>
  <si>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</si>
  <si>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</si>
  <si>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</si>
  <si>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</si>
  <si>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</si>
  <si>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</si>
  <si>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</si>
  <si>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</si>
  <si>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</si>
  <si>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</si>
  <si>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</si>
  <si>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</si>
  <si>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</si>
  <si>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</si>
  <si>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</si>
  <si>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</si>
  <si>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</si>
  <si>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</si>
  <si>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</si>
  <si>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</si>
  <si>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</si>
  <si>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</si>
  <si>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</si>
  <si>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</si>
  <si>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</si>
  <si>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</si>
  <si>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</si>
  <si>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</si>
  <si>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</si>
  <si>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</si>
  <si>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</si>
  <si>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</si>
  <si>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</si>
  <si>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</si>
  <si>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</si>
  <si>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</si>
  <si>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</si>
  <si>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</si>
  <si>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</si>
  <si>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</si>
  <si>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</si>
  <si>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</si>
  <si>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</si>
  <si>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</si>
  <si>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</si>
  <si>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</si>
  <si>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</si>
  <si>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</si>
  <si>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</si>
  <si>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</si>
  <si>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</si>
  <si>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</si>
  <si>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</si>
  <si>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</si>
  <si>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</si>
  <si>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</si>
  <si>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</si>
  <si>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</si>
  <si>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</si>
  <si>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</si>
  <si>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</si>
  <si>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</si>
  <si>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</si>
  <si>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</si>
  <si>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</si>
  <si>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</si>
  <si>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</si>
  <si>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</si>
  <si>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</si>
  <si>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</si>
  <si>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</si>
  <si>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</si>
  <si>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</si>
  <si>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</si>
  <si>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</si>
  <si>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</si>
  <si>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</si>
  <si>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</si>
  <si>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</si>
  <si>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</si>
  <si>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</si>
  <si>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</si>
  <si>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</si>
  <si>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</si>
  <si>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</si>
  <si>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</si>
  <si>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</si>
  <si>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</si>
  <si>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</si>
  <si>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</si>
  <si>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</si>
  <si>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</si>
  <si>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</si>
  <si>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</si>
  <si>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</si>
  <si>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</si>
  <si>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</si>
  <si>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</si>
  <si>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</si>
  <si>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</si>
  <si>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</si>
  <si>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</si>
  <si>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</si>
  <si>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</si>
  <si>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</si>
  <si>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</si>
  <si>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</si>
  <si>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</si>
  <si>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</si>
  <si>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</si>
  <si>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</si>
  <si>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</si>
  <si>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</si>
  <si>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</si>
  <si>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</si>
  <si>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</si>
  <si>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</si>
  <si>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</si>
  <si>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</si>
  <si>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</si>
  <si>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</si>
  <si>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</si>
  <si>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</si>
  <si>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</si>
  <si>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</si>
  <si>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</si>
  <si>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</si>
  <si>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</si>
  <si>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</si>
  <si>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</si>
  <si>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</si>
  <si>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</si>
  <si>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</si>
  <si>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</si>
  <si>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</si>
  <si>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</si>
  <si>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</si>
  <si>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</si>
  <si>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</si>
  <si>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</si>
  <si>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</si>
  <si>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</si>
  <si>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</si>
  <si>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</si>
  <si>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</si>
  <si>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</si>
  <si>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</si>
  <si>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</si>
  <si>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</si>
  <si>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</si>
  <si>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</si>
  <si>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</si>
  <si>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</si>
  <si>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</si>
  <si>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</si>
  <si>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</si>
  <si>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</si>
  <si>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</si>
  <si>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</si>
  <si>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</si>
  <si>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</si>
  <si>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</si>
  <si>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</si>
  <si>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</si>
  <si>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</si>
  <si>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</si>
  <si>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</si>
  <si>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</si>
  <si>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</si>
  <si>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</si>
  <si>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</si>
  <si>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</si>
  <si>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</si>
  <si>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</si>
  <si>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</si>
  <si>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</si>
  <si>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</si>
  <si>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</si>
  <si>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</si>
  <si>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</si>
  <si>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</si>
  <si>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</si>
  <si>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</si>
  <si>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</si>
  <si>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</si>
  <si>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</si>
  <si>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</si>
  <si>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</si>
  <si>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</si>
  <si>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</si>
  <si>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</si>
  <si>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</si>
  <si>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</si>
  <si>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</si>
  <si>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</si>
  <si>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</si>
  <si>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</si>
  <si>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</si>
  <si>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</si>
  <si>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</si>
  <si>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</si>
  <si>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</si>
  <si>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</si>
  <si>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</si>
  <si>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</si>
  <si>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</si>
  <si>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</si>
  <si>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</si>
  <si>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</si>
  <si>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</si>
  <si>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</si>
  <si>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</si>
  <si>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</si>
  <si>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</si>
  <si>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</si>
  <si>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</si>
  <si>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</si>
  <si>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</si>
  <si>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</si>
  <si>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</si>
  <si>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</si>
  <si>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</si>
  <si>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</si>
  <si>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</si>
  <si>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</si>
  <si>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</si>
  <si>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</si>
  <si>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</si>
  <si>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</si>
  <si>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</si>
  <si>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</si>
  <si>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</si>
  <si>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</si>
  <si>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</si>
  <si>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</si>
  <si>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</si>
  <si>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</si>
  <si>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</si>
  <si>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</si>
  <si>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</si>
  <si>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</si>
  <si>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</si>
  <si>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</si>
  <si>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</si>
  <si>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</si>
  <si>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</si>
  <si>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</si>
  <si>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</si>
  <si>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</si>
  <si>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</si>
  <si>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</si>
  <si>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</si>
  <si>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</si>
  <si>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</si>
  <si>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</si>
  <si>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</si>
  <si>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</si>
  <si>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</si>
  <si>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</si>
  <si>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</si>
  <si>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</si>
  <si>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</si>
  <si>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</si>
  <si>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</si>
  <si>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</si>
  <si>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</si>
  <si>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</si>
  <si>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</si>
  <si>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</si>
  <si>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</si>
  <si>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</si>
  <si>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</si>
  <si>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</si>
  <si>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</si>
  <si>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</si>
  <si>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</si>
  <si>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</si>
  <si>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</si>
  <si>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</si>
  <si>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</si>
  <si>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</si>
  <si>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</si>
  <si>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</si>
  <si>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</si>
  <si>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</si>
  <si>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</si>
  <si>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</si>
  <si>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</si>
  <si>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</si>
  <si>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</si>
  <si>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</si>
  <si>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</si>
  <si>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</si>
  <si>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</si>
  <si>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</si>
  <si>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</si>
  <si>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</si>
  <si>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</si>
  <si>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</si>
  <si>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</si>
  <si>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</si>
  <si>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</si>
  <si>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</si>
  <si>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</si>
  <si>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</si>
  <si>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</si>
  <si>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</si>
  <si>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</si>
  <si>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</si>
  <si>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</si>
  <si>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</si>
  <si>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</si>
  <si>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</si>
  <si>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</si>
  <si>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</si>
  <si>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</si>
  <si>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</si>
  <si>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</si>
  <si>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</si>
  <si>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</si>
  <si>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</si>
  <si>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</si>
  <si>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</si>
  <si>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</si>
  <si>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</si>
  <si>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</si>
  <si>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</si>
  <si>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</si>
  <si>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</si>
  <si>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</si>
  <si>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</si>
  <si>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</si>
  <si>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</si>
  <si>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</si>
  <si>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</si>
  <si>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</si>
  <si>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</si>
  <si>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</si>
  <si>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</si>
  <si>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</si>
  <si>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</si>
  <si>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</si>
  <si>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</si>
  <si>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</si>
  <si>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</si>
  <si>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</si>
  <si>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</si>
  <si>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</si>
  <si>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</si>
  <si>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</si>
  <si>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</si>
  <si>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</si>
  <si>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</si>
  <si>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</si>
  <si>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</si>
  <si>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</si>
  <si>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</si>
  <si>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</si>
  <si>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</si>
  <si>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</si>
  <si>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</si>
  <si>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</si>
  <si>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</si>
  <si>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</si>
  <si>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</si>
  <si>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</si>
  <si>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</si>
  <si>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</si>
  <si>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</si>
  <si>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</si>
  <si>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</si>
  <si>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</si>
  <si>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</si>
  <si>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</si>
  <si>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</si>
  <si>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</si>
  <si>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</si>
  <si>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</si>
  <si>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</si>
  <si>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</si>
  <si>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</si>
  <si>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</si>
  <si>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</si>
  <si>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</si>
  <si>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</si>
  <si>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</si>
  <si>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</si>
  <si>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</si>
  <si>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</si>
  <si>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</si>
  <si>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</si>
  <si>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</si>
  <si>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</si>
  <si>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</si>
  <si>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</si>
  <si>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</si>
  <si>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</si>
  <si>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</si>
  <si>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</si>
  <si>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</si>
  <si>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</si>
  <si>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</si>
  <si>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</si>
  <si>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</si>
  <si>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</si>
  <si>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</si>
  <si>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</si>
  <si>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</si>
  <si>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</si>
  <si>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</si>
  <si>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</si>
  <si>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</si>
  <si>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</si>
  <si>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</si>
  <si>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</si>
  <si>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</si>
  <si>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</si>
  <si>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</si>
  <si>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</si>
  <si>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</si>
  <si>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</si>
  <si>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</si>
  <si>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</si>
  <si>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</si>
  <si>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</si>
  <si>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</si>
  <si>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</si>
  <si>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</si>
  <si>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</si>
  <si>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</si>
  <si>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</si>
  <si>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</si>
  <si>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</si>
  <si>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</si>
  <si>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</si>
  <si>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</si>
  <si>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</si>
  <si>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</si>
  <si>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</si>
  <si>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</si>
  <si>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</si>
  <si>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</si>
  <si>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</si>
  <si>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</si>
  <si>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</si>
  <si>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</si>
  <si>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</si>
  <si>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</si>
  <si>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</si>
  <si>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</si>
  <si>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</si>
  <si>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</si>
  <si>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</si>
  <si>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</si>
  <si>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</si>
  <si>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</si>
  <si>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</si>
  <si>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</si>
  <si>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</si>
  <si>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</si>
  <si>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</si>
  <si>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</si>
  <si>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</si>
  <si>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</si>
  <si>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</si>
  <si>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</si>
  <si>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</si>
  <si>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</si>
  <si>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</si>
  <si>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</si>
  <si>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</si>
  <si>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</si>
  <si>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</si>
  <si>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</si>
  <si>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</si>
  <si>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</si>
  <si>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</si>
  <si>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</si>
  <si>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</si>
  <si>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</si>
  <si>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</si>
  <si>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</si>
  <si>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</si>
  <si>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</si>
  <si>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</si>
  <si>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</si>
  <si>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</si>
  <si>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</si>
  <si>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</si>
  <si>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</si>
  <si>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</si>
  <si>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</si>
  <si>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</si>
  <si>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</si>
  <si>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</si>
  <si>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</si>
  <si>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</si>
  <si>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</si>
  <si>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</si>
  <si>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</si>
  <si>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</si>
  <si>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</si>
  <si>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</si>
  <si>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</si>
  <si>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</si>
  <si>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</si>
  <si>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</si>
  <si>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</si>
  <si>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</si>
  <si>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</si>
  <si>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</si>
  <si>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</si>
  <si>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</si>
  <si>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</si>
  <si>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</si>
  <si>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</si>
  <si>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</si>
  <si>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</si>
  <si>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</si>
  <si>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</si>
  <si>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</si>
  <si>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</si>
  <si>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</si>
  <si>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</si>
  <si>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</si>
  <si>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</si>
  <si>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</si>
  <si>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</si>
  <si>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</si>
  <si>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</si>
  <si>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</si>
  <si>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</si>
  <si>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</si>
  <si>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</si>
  <si>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</si>
  <si>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</si>
  <si>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</si>
  <si>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</si>
  <si>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</si>
  <si>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</si>
  <si>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</si>
  <si>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</si>
  <si>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</si>
  <si>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</si>
  <si>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</si>
  <si>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</si>
  <si>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</si>
  <si>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</si>
  <si>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</si>
  <si>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</si>
  <si>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</si>
  <si>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</si>
  <si>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</si>
  <si>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</si>
  <si>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</si>
  <si>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</si>
  <si>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</si>
  <si>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</si>
  <si>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</si>
  <si>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</si>
  <si>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</si>
  <si>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</si>
  <si>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</si>
  <si>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</si>
  <si>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</si>
  <si>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</si>
  <si>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</si>
  <si>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</si>
  <si>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</si>
  <si>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</si>
  <si>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</si>
  <si>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</si>
  <si>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</si>
  <si>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</si>
  <si>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</si>
  <si>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</si>
  <si>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</si>
  <si>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</si>
  <si>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</si>
  <si>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</si>
  <si>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</si>
  <si>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</si>
  <si>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</si>
  <si>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</si>
  <si>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</si>
  <si>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</si>
  <si>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</si>
  <si>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</si>
  <si>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</si>
  <si>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</si>
  <si>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</si>
  <si>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</si>
  <si>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</si>
  <si>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</si>
  <si>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</si>
  <si>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</si>
  <si>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</si>
  <si>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</si>
  <si>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</si>
  <si>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</si>
  <si>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</si>
  <si>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</si>
  <si>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</si>
  <si>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</si>
  <si>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</si>
  <si>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</si>
  <si>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</si>
  <si>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</si>
  <si>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</si>
  <si>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</si>
  <si>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</si>
  <si>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</si>
  <si>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</si>
  <si>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</si>
  <si>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</si>
  <si>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</si>
  <si>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</si>
  <si>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</si>
  <si>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</si>
  <si>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</si>
  <si>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</si>
  <si>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</si>
  <si>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</si>
  <si>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</si>
  <si>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</si>
  <si>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</si>
  <si>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</si>
  <si>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</si>
  <si>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</si>
  <si>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</si>
  <si>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</si>
  <si>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</si>
  <si>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</si>
  <si>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</si>
  <si>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</si>
  <si>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</si>
  <si>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</si>
  <si>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</si>
  <si>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</si>
  <si>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</si>
  <si>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</si>
  <si>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</si>
  <si>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</si>
  <si>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</si>
  <si>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</si>
  <si>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</si>
  <si>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</si>
  <si>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</si>
  <si>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</si>
  <si>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</si>
  <si>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</si>
  <si>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</si>
  <si>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</si>
  <si>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</si>
  <si>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</si>
  <si>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</si>
  <si>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</si>
  <si>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</si>
  <si>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</si>
  <si>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</si>
  <si>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</si>
  <si>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</si>
  <si>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</si>
  <si>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</si>
  <si>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</si>
  <si>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</si>
  <si>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</si>
  <si>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</si>
  <si>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</si>
  <si>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</si>
  <si>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</si>
  <si>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</si>
  <si>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</si>
  <si>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</si>
  <si>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</si>
  <si>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</si>
  <si>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</si>
  <si>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</si>
  <si>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</si>
  <si>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</si>
  <si>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</si>
  <si>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</si>
  <si>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</si>
  <si>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</si>
  <si>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</si>
  <si>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</si>
  <si>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</si>
  <si>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</si>
  <si>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</si>
  <si>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</si>
  <si>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</si>
  <si>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</si>
  <si>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</si>
  <si>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</si>
  <si>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</si>
  <si>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</si>
  <si>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</si>
  <si>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</si>
  <si>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</si>
  <si>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</si>
  <si>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</si>
  <si>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</si>
  <si>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</si>
  <si>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</si>
  <si>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</si>
  <si>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</si>
  <si>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</si>
  <si>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</si>
  <si>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</si>
  <si>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</si>
  <si>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</si>
  <si>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</si>
  <si>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</si>
  <si>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</si>
  <si>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</si>
  <si>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</si>
  <si>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</si>
  <si>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</si>
  <si>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</si>
  <si>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</si>
  <si>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</si>
  <si>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</si>
  <si>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</si>
  <si>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</si>
  <si>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</si>
  <si>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</si>
  <si>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</si>
  <si>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</si>
  <si>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</si>
  <si>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</si>
  <si>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</si>
  <si>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</si>
  <si>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</si>
  <si>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</si>
  <si>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</si>
  <si>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</si>
  <si>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</si>
  <si>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</si>
  <si>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</si>
  <si>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</si>
  <si>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</si>
  <si>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</si>
  <si>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</si>
  <si>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</si>
  <si>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</si>
  <si>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</si>
  <si>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</si>
  <si>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</si>
  <si>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</si>
  <si>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</si>
  <si>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</si>
  <si>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</si>
  <si>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</si>
  <si>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</si>
  <si>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</si>
  <si>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</si>
  <si>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</si>
  <si>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</si>
  <si>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</si>
  <si>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</si>
  <si>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</si>
  <si>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</si>
  <si>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</si>
  <si>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</si>
  <si>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</si>
  <si>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</si>
  <si>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</si>
  <si>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</si>
  <si>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</si>
  <si>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</si>
  <si>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</si>
  <si>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</si>
  <si>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</si>
  <si>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</si>
  <si>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</si>
  <si>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</si>
  <si>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</si>
  <si>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</si>
  <si>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</si>
  <si>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</si>
  <si>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</si>
  <si>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</si>
  <si>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</si>
  <si>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</si>
  <si>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</si>
  <si>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</si>
  <si>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</si>
  <si>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</si>
  <si>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</si>
  <si>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</si>
  <si>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</si>
  <si>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</si>
  <si>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</si>
  <si>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</si>
  <si>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</si>
  <si>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</si>
  <si>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</si>
  <si>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</si>
  <si>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</si>
  <si>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</si>
  <si>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</si>
  <si>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</si>
  <si>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</si>
  <si>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</si>
  <si>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</si>
  <si>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</si>
  <si>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</si>
  <si>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</si>
  <si>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</si>
  <si>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</si>
  <si>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</si>
  <si>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</si>
  <si>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</si>
  <si>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</si>
  <si>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</si>
  <si>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</si>
  <si>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</si>
  <si>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</si>
  <si>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</si>
  <si>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</si>
  <si>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</si>
  <si>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</si>
  <si>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</si>
  <si>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</si>
  <si>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</si>
  <si>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</si>
  <si>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</si>
  <si>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</si>
  <si>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</si>
  <si>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</si>
  <si>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</si>
  <si>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</si>
  <si>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</si>
  <si>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</si>
  <si>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</si>
  <si>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</si>
  <si>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</si>
  <si>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</si>
  <si>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</si>
  <si>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</si>
  <si>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</si>
  <si>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</si>
  <si>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</si>
  <si>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</si>
  <si>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</si>
  <si>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</si>
  <si>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</si>
  <si>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</si>
  <si>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</si>
  <si>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</si>
  <si>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</si>
  <si>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</si>
  <si>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</si>
  <si>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</si>
  <si>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</si>
  <si>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</si>
  <si>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</si>
  <si>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</si>
  <si>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</si>
  <si>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</si>
  <si>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</si>
  <si>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</si>
  <si>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</si>
  <si>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</si>
  <si>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</si>
  <si>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</si>
  <si>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</si>
  <si>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</si>
  <si>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</si>
  <si>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</si>
  <si>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</si>
  <si>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</si>
  <si>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</si>
  <si>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</si>
  <si>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</si>
  <si>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</si>
  <si>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</si>
  <si>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</si>
  <si>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</si>
  <si>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</si>
  <si>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</si>
  <si>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</si>
  <si>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</si>
  <si>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</si>
  <si>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</si>
  <si>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</si>
  <si>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</si>
  <si>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</si>
  <si>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</si>
  <si>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</si>
  <si>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</si>
  <si>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</si>
  <si>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</si>
  <si>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</si>
  <si>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</si>
  <si>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</si>
  <si>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</si>
  <si>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</si>
  <si>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</si>
  <si>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</si>
  <si>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</si>
  <si>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</si>
  <si>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</si>
  <si>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</si>
  <si>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</si>
  <si>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</si>
  <si>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</si>
  <si>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</si>
  <si>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</si>
  <si>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</si>
  <si>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</si>
  <si>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</si>
  <si>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</si>
  <si>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</si>
  <si>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</si>
  <si>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</si>
  <si>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</si>
  <si>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</si>
  <si>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</si>
  <si>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</si>
  <si>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</si>
  <si>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</si>
  <si>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</si>
  <si>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</si>
  <si>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</si>
  <si>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</si>
  <si>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</si>
  <si>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</si>
  <si>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</si>
  <si>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</si>
  <si>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</si>
  <si>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</si>
  <si>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</si>
  <si>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</si>
  <si>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</si>
  <si>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</si>
  <si>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</si>
  <si>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</si>
  <si>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</si>
  <si>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</si>
  <si>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</si>
  <si>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</si>
  <si>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</si>
  <si>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</si>
  <si>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</si>
  <si>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</si>
  <si>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</si>
  <si>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</si>
  <si>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</si>
  <si>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</si>
  <si>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</si>
  <si>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</si>
  <si>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</si>
  <si>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</si>
  <si>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</si>
  <si>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</si>
  <si>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</si>
  <si>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</si>
  <si>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</si>
  <si>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</si>
  <si>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</si>
  <si>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</si>
  <si>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</si>
  <si>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</si>
  <si>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</si>
  <si>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</si>
  <si>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</si>
  <si>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</si>
  <si>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</si>
  <si>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</si>
  <si>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</si>
  <si>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</si>
  <si>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</si>
  <si>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</si>
  <si>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</si>
  <si>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</si>
  <si>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</si>
  <si>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</si>
  <si>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</si>
  <si>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</si>
  <si>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</si>
  <si>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</si>
  <si>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</si>
  <si>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</si>
  <si>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</si>
  <si>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</si>
  <si>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</si>
  <si>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</si>
  <si>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</si>
  <si>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</si>
  <si>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</si>
  <si>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</si>
  <si>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</si>
  <si>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</si>
  <si>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</si>
  <si>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</si>
  <si>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</si>
  <si>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</si>
  <si>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</si>
  <si>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</si>
  <si>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</si>
  <si>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</si>
  <si>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</si>
  <si>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</si>
  <si>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</si>
  <si>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</si>
  <si>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</si>
  <si>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</si>
  <si>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</si>
  <si>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</si>
  <si>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</si>
  <si>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</si>
  <si>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</si>
  <si>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</si>
  <si>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</si>
  <si>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</si>
  <si>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</si>
  <si>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</si>
  <si>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</si>
  <si>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</si>
  <si>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</si>
  <si>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</si>
  <si>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</si>
  <si>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</si>
  <si>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</si>
  <si>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</si>
  <si>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</si>
  <si>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</si>
  <si>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</si>
  <si>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</si>
  <si>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</si>
  <si>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</si>
  <si>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</si>
  <si>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</si>
  <si>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</si>
  <si>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</si>
  <si>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</si>
  <si>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</si>
  <si>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</si>
  <si>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</si>
  <si>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</si>
  <si>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</si>
  <si>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</si>
  <si>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</si>
  <si>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</si>
  <si>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</si>
  <si>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</si>
  <si>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</si>
  <si>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</si>
  <si>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</si>
  <si>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</si>
  <si>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</si>
  <si>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</si>
  <si>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</si>
  <si>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</si>
  <si>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</si>
  <si>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</si>
  <si>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</si>
  <si>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</si>
  <si>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</si>
  <si>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</si>
  <si>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</si>
  <si>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</si>
  <si>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</si>
  <si>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</si>
  <si>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</si>
  <si>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</si>
  <si>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</si>
  <si>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</si>
  <si>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</si>
  <si>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</si>
  <si>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</si>
  <si>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</si>
  <si>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</si>
  <si>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</si>
  <si>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</si>
  <si>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</si>
  <si>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</si>
  <si>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</si>
  <si>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</si>
  <si>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</si>
  <si>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</si>
  <si>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</si>
  <si>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</si>
  <si>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</si>
  <si>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</si>
  <si>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</si>
  <si>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</si>
  <si>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</si>
  <si>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</si>
  <si>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</si>
  <si>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</si>
  <si>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</si>
  <si>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</si>
  <si>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</si>
  <si>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</si>
  <si>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</si>
  <si>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</si>
  <si>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</si>
  <si>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</si>
  <si>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</si>
  <si>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</si>
  <si>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</si>
  <si>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</si>
  <si>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</si>
  <si>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</si>
  <si>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</si>
  <si>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</si>
  <si>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</si>
  <si>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</si>
  <si>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</si>
  <si>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</si>
  <si>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</si>
  <si>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</si>
  <si>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</si>
  <si>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</si>
  <si>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</si>
  <si>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</si>
  <si>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</si>
  <si>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</si>
  <si>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</si>
  <si>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</si>
  <si>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</si>
  <si>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</si>
  <si>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</si>
  <si>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</si>
  <si>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</si>
  <si>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</si>
  <si>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</si>
  <si>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</si>
  <si>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</si>
  <si>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</si>
  <si>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</si>
  <si>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</si>
  <si>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</si>
  <si>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</si>
  <si>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</si>
  <si>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</si>
  <si>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</si>
  <si>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</si>
  <si>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</si>
  <si>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</si>
  <si>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</si>
  <si>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</si>
  <si>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</si>
  <si>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</si>
  <si>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</si>
  <si>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</si>
  <si>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</si>
  <si>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</si>
  <si>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</si>
  <si>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</si>
  <si>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</si>
  <si>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</si>
  <si>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</si>
  <si>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</si>
  <si>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</si>
  <si>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</si>
  <si>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</si>
  <si>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</si>
  <si>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</si>
  <si>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</si>
  <si>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</si>
  <si>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</si>
  <si>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</si>
  <si>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</si>
  <si>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</si>
  <si>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</si>
  <si>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</si>
  <si>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</si>
  <si>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</si>
  <si>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</si>
  <si>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</si>
  <si>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</si>
  <si>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</si>
  <si>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</si>
  <si>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</si>
  <si>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</si>
  <si>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</si>
  <si>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</si>
  <si>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</si>
  <si>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</si>
  <si>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</si>
  <si>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</si>
  <si>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</si>
  <si>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</si>
  <si>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</si>
  <si>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</si>
  <si>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</si>
  <si>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</si>
  <si>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</si>
  <si>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</si>
  <si>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</si>
  <si>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</si>
  <si>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</si>
  <si>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</si>
  <si>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</si>
  <si>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</si>
  <si>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</si>
  <si>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</si>
  <si>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</si>
  <si>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</si>
  <si>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</si>
  <si>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</si>
  <si>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</si>
  <si>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</si>
  <si>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</si>
  <si>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</si>
  <si>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</si>
  <si>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</si>
  <si>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</si>
  <si>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</si>
  <si>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</si>
  <si>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</si>
  <si>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</si>
  <si>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</si>
  <si>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</si>
  <si>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</si>
  <si>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</si>
  <si>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</si>
  <si>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</si>
  <si>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</si>
  <si>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</si>
  <si>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</si>
  <si>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</si>
  <si>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</si>
  <si>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</si>
  <si>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</si>
  <si>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</si>
  <si>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</si>
  <si>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</si>
  <si>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</si>
  <si>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</si>
  <si>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</si>
  <si>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</si>
  <si>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</si>
  <si>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</si>
  <si>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</si>
  <si>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</si>
  <si>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</si>
  <si>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</si>
  <si>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</si>
  <si>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</si>
  <si>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</si>
  <si>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</si>
  <si>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</si>
  <si>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</si>
  <si>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</si>
  <si>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</si>
  <si>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</si>
  <si>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</si>
  <si>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</si>
  <si>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</si>
  <si>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</si>
  <si>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</si>
  <si>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</si>
  <si>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</si>
  <si>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</si>
  <si>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</si>
  <si>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</si>
  <si>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</si>
  <si>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</si>
  <si>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</si>
  <si>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</si>
  <si>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</si>
  <si>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</si>
  <si>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</si>
  <si>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</si>
  <si>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</si>
  <si>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</si>
  <si>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</si>
  <si>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</si>
  <si>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</si>
  <si>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</si>
  <si>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</si>
  <si>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</si>
  <si>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</si>
  <si>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</si>
  <si>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</si>
  <si>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</si>
  <si>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</si>
  <si>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</si>
  <si>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</si>
  <si>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</si>
  <si>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</si>
  <si>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</si>
  <si>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</si>
  <si>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</si>
  <si>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</si>
  <si>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</si>
  <si>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</si>
  <si>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</si>
  <si>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</si>
  <si>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</si>
  <si>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</si>
  <si>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</si>
  <si>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</si>
  <si>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</si>
  <si>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</si>
  <si>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</si>
  <si>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</si>
  <si>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</si>
  <si>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</si>
  <si>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</si>
  <si>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</si>
  <si>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</si>
  <si>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</si>
  <si>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</si>
  <si>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</si>
  <si>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</si>
  <si>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</si>
  <si>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</si>
  <si>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</si>
  <si>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</si>
  <si>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</si>
  <si>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</si>
  <si>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</si>
  <si>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</si>
  <si>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</si>
  <si>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</si>
  <si>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</si>
  <si>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</si>
  <si>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</si>
  <si>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</si>
  <si>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</si>
  <si>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</si>
  <si>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</si>
  <si>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</si>
  <si>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</si>
  <si>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</si>
  <si>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</si>
  <si>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</si>
  <si>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</si>
  <si>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</si>
  <si>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</si>
  <si>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</si>
  <si>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</si>
  <si>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</si>
  <si>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</si>
  <si>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</si>
  <si>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</si>
  <si>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</si>
  <si>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</si>
  <si>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</si>
  <si>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</si>
  <si>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</si>
  <si>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</si>
  <si>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</si>
  <si>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</si>
  <si>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</si>
  <si>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</si>
  <si>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</si>
  <si>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</si>
  <si>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</si>
  <si>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</si>
  <si>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</si>
  <si>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</si>
  <si>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</si>
  <si>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</si>
  <si>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</si>
  <si>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</si>
  <si>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</si>
  <si>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</si>
  <si>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</si>
  <si>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</si>
  <si>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</si>
  <si>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</si>
  <si>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</si>
  <si>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</si>
  <si>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</si>
  <si>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</si>
  <si>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</si>
  <si>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</si>
  <si>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</si>
  <si>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</si>
  <si>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</si>
  <si>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</si>
  <si>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</si>
  <si>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</si>
  <si>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</si>
  <si>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</si>
  <si>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</si>
  <si>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</si>
  <si>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</si>
  <si>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</si>
  <si>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</si>
  <si>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</si>
  <si>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</si>
  <si>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</si>
  <si>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</si>
  <si>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</si>
  <si>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</si>
  <si>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</si>
  <si>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</si>
  <si>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</si>
  <si>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</si>
  <si>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</si>
  <si>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</si>
  <si>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</si>
  <si>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</si>
  <si>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</si>
  <si>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</si>
  <si>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</si>
  <si>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</si>
  <si>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</si>
  <si>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</si>
  <si>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</si>
  <si>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</si>
  <si>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</si>
  <si>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</si>
  <si>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</si>
  <si>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</si>
  <si>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</si>
  <si>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</si>
  <si>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</si>
  <si>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</si>
  <si>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</si>
  <si>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</si>
  <si>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</si>
  <si>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</si>
  <si>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</si>
  <si>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</si>
  <si>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</si>
  <si>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</si>
  <si>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</si>
  <si>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</si>
  <si>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</si>
  <si>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</si>
  <si>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</si>
  <si>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</si>
  <si>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</si>
  <si>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</si>
  <si>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</si>
  <si>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</si>
  <si>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</si>
  <si>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</si>
  <si>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</si>
  <si>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</si>
  <si>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</si>
  <si>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</si>
  <si>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</si>
  <si>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</si>
  <si>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</si>
  <si>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</si>
  <si>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</si>
  <si>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</si>
  <si>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</si>
  <si>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</si>
  <si>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</si>
  <si>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</si>
  <si>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</si>
  <si>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</si>
  <si>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</si>
  <si>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</si>
  <si>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</si>
  <si>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</si>
  <si>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</si>
  <si>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</si>
  <si>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</si>
  <si>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</si>
  <si>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</si>
  <si>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</si>
  <si>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</si>
  <si>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</si>
  <si>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</si>
  <si>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</si>
  <si>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</si>
  <si>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</si>
  <si>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</si>
  <si>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</si>
  <si>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</si>
  <si>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</si>
  <si>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</si>
  <si>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</si>
  <si>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</si>
  <si>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</si>
  <si>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</si>
  <si>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</si>
  <si>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</si>
  <si>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</si>
  <si>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</si>
  <si>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</si>
  <si>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</si>
  <si>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</si>
  <si>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</si>
  <si>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</si>
  <si>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</si>
  <si>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</si>
  <si>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</si>
  <si>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</si>
  <si>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</si>
  <si>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</si>
  <si>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</si>
  <si>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</si>
  <si>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</si>
  <si>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</si>
  <si>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</si>
  <si>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</si>
  <si>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</si>
  <si>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</si>
  <si>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</si>
  <si>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</si>
  <si>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</si>
  <si>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</si>
  <si>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</si>
  <si>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</si>
  <si>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</si>
  <si>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</si>
  <si>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</si>
  <si>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</si>
  <si>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</si>
  <si>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</si>
  <si>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</si>
  <si>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</si>
  <si>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</si>
  <si>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</si>
  <si>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</si>
  <si>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</si>
  <si>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</si>
  <si>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</si>
  <si>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</si>
  <si>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</si>
  <si>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</si>
  <si>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</si>
  <si>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</si>
  <si>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</si>
  <si>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</si>
  <si>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</si>
  <si>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</si>
  <si>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</si>
  <si>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</si>
  <si>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</si>
  <si>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</si>
  <si>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</si>
  <si>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</si>
  <si>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</si>
  <si>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</si>
  <si>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</si>
  <si>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</si>
  <si>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</si>
  <si>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</si>
  <si>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</si>
  <si>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</si>
  <si>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</si>
  <si>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</si>
  <si>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</si>
  <si>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</si>
  <si>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</si>
  <si>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</si>
  <si>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</si>
  <si>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</si>
  <si>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</si>
  <si>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</si>
  <si>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</si>
  <si>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</si>
  <si>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</si>
  <si>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</si>
  <si>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</si>
  <si>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</si>
  <si>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</si>
  <si>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</si>
  <si>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</si>
  <si>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</si>
  <si>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</si>
  <si>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</si>
  <si>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</si>
  <si>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</si>
  <si>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</si>
  <si>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</si>
  <si>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</si>
  <si>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</si>
  <si>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</si>
  <si>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</si>
  <si>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</si>
  <si>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</si>
  <si>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</si>
  <si>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</si>
  <si>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</si>
  <si>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</si>
  <si>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</si>
  <si>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</si>
  <si>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</si>
  <si>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</si>
  <si>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</si>
  <si>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</si>
  <si>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</si>
  <si>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</si>
  <si>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</si>
  <si>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</si>
  <si>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</si>
  <si>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</si>
  <si>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</si>
  <si>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</si>
  <si>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</si>
  <si>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</si>
  <si>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</si>
  <si>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</si>
  <si>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</si>
  <si>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</si>
  <si>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</si>
  <si>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</si>
  <si>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</si>
  <si>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</si>
  <si>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</si>
  <si>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</si>
  <si>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</si>
  <si>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</si>
  <si>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</si>
  <si>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</si>
  <si>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</si>
  <si>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</si>
  <si>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</si>
  <si>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</si>
  <si>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</si>
  <si>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</si>
  <si>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</si>
  <si>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</si>
  <si>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</si>
  <si>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</si>
  <si>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</si>
  <si>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</si>
  <si>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</si>
  <si>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</si>
  <si>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</si>
  <si>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</si>
  <si>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</si>
  <si>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</si>
  <si>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</si>
  <si>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</si>
  <si>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</si>
  <si>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</si>
  <si>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</si>
  <si>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</si>
  <si>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</si>
  <si>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</si>
  <si>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</si>
  <si>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</si>
  <si>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</si>
  <si>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</si>
  <si>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</si>
  <si>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</si>
  <si>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</si>
  <si>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</si>
  <si>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</si>
  <si>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</si>
  <si>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</si>
  <si>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</si>
  <si>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</si>
  <si>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</si>
  <si>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</si>
  <si>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</si>
  <si>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</si>
  <si>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</si>
  <si>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</si>
  <si>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</si>
  <si>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</si>
  <si>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</si>
  <si>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</si>
  <si>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</si>
  <si>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</si>
  <si>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</si>
  <si>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</si>
  <si>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</si>
  <si>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</si>
  <si>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</si>
  <si>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</si>
  <si>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</si>
  <si>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</si>
  <si>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</si>
  <si>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</si>
  <si>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</si>
  <si>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</si>
  <si>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</si>
  <si>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</si>
  <si>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</si>
  <si>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</si>
  <si>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</si>
  <si>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</si>
  <si>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</si>
  <si>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</si>
  <si>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</si>
  <si>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</si>
  <si>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</si>
  <si>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</si>
  <si>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</si>
  <si>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</si>
  <si>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</si>
  <si>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</si>
  <si>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</si>
  <si>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</si>
  <si>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</si>
  <si>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</si>
  <si>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</si>
  <si>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</si>
  <si>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</si>
  <si>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</si>
  <si>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</si>
  <si>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</si>
  <si>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</si>
  <si>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</si>
  <si>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</si>
  <si>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</si>
  <si>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</si>
  <si>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</si>
  <si>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</si>
  <si>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</si>
  <si>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</si>
  <si>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</si>
  <si>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</si>
  <si>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</si>
  <si>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</si>
  <si>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</si>
  <si>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</si>
  <si>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</si>
  <si>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</si>
  <si>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</si>
  <si>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</si>
  <si>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</si>
  <si>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</si>
  <si>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</si>
  <si>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</si>
  <si>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</si>
  <si>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</si>
  <si>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</si>
  <si>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</si>
  <si>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</si>
  <si>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</si>
  <si>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</si>
  <si>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</si>
  <si>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</si>
  <si>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</si>
  <si>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</si>
  <si>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</si>
  <si>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</si>
  <si>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</si>
  <si>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</si>
  <si>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</si>
  <si>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</si>
  <si>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</si>
  <si>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</si>
  <si>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</si>
  <si>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</si>
  <si>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</si>
  <si>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</si>
  <si>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</si>
  <si>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</si>
  <si>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</si>
  <si>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</si>
  <si>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</si>
  <si>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</si>
  <si>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</si>
  <si>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</si>
  <si>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</si>
  <si>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</si>
  <si>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</si>
  <si>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</si>
  <si>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</si>
  <si>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</si>
  <si>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</si>
  <si>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</si>
  <si>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</si>
  <si>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</si>
  <si>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</si>
  <si>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</si>
  <si>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</si>
  <si>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</si>
  <si>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</si>
  <si>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</si>
  <si>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</si>
  <si>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</si>
  <si>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</si>
  <si>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</si>
  <si>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</si>
  <si>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</si>
  <si>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</si>
  <si>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</si>
  <si>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</si>
  <si>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</si>
  <si>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</si>
  <si>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</si>
  <si>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</si>
  <si>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</si>
  <si>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</si>
  <si>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</si>
  <si>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</si>
  <si>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</si>
  <si>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</si>
  <si>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</si>
  <si>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</si>
  <si>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</si>
  <si>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</si>
  <si>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</si>
  <si>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</si>
  <si>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</si>
  <si>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</si>
  <si>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</si>
  <si>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</si>
  <si>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</si>
  <si>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</si>
  <si>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</si>
  <si>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</si>
  <si>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</si>
  <si>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</si>
  <si>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</si>
  <si>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</si>
  <si>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</si>
  <si>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</si>
  <si>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</si>
  <si>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</si>
  <si>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</si>
  <si>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</si>
  <si>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</si>
  <si>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</si>
  <si>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</si>
  <si>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</si>
  <si>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</si>
  <si>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</si>
  <si>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</si>
  <si>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</si>
  <si>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</si>
  <si>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</si>
  <si>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</si>
  <si>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</si>
  <si>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</si>
  <si>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</si>
  <si>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</si>
  <si>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</si>
  <si>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</si>
  <si>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</si>
  <si>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</si>
  <si>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</si>
  <si>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</si>
  <si>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</si>
  <si>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</si>
  <si>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</si>
  <si>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</si>
  <si>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</si>
  <si>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</si>
  <si>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</si>
  <si>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</si>
  <si>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</si>
  <si>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</si>
  <si>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</si>
  <si>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</si>
  <si>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</si>
  <si>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</si>
  <si>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</si>
  <si>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</si>
  <si>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</si>
  <si>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</si>
  <si>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</si>
  <si>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</si>
  <si>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</si>
  <si>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</si>
  <si>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</si>
  <si>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</si>
  <si>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</si>
  <si>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</si>
  <si>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</si>
  <si>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</si>
  <si>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</si>
  <si>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</si>
  <si>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</si>
  <si>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</si>
  <si>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</si>
  <si>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</si>
  <si>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</si>
  <si>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</si>
  <si>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</si>
  <si>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</si>
  <si>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</si>
  <si>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</si>
  <si>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</si>
  <si>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</si>
  <si>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</si>
  <si>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</si>
  <si>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</si>
  <si>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</si>
  <si>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</si>
  <si>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</si>
  <si>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</si>
  <si>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</si>
  <si>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</si>
  <si>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</si>
  <si>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</si>
  <si>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</si>
  <si>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</si>
  <si>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</si>
  <si>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</si>
  <si>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</si>
  <si>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</si>
  <si>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</si>
  <si>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</si>
  <si>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</si>
  <si>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</si>
  <si>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</si>
  <si>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</si>
  <si>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</si>
  <si>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</si>
  <si>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</si>
  <si>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</si>
  <si>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</si>
  <si>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</si>
  <si>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</si>
  <si>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</si>
  <si>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</si>
  <si>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</si>
  <si>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</si>
  <si>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</si>
  <si>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</si>
  <si>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</si>
  <si>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</si>
  <si>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</si>
  <si>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</si>
  <si>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</si>
  <si>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</si>
  <si>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</si>
  <si>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</si>
  <si>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</si>
  <si>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</si>
  <si>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</si>
  <si>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</si>
  <si>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</si>
  <si>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</si>
  <si>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</si>
  <si>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</si>
  <si>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</si>
  <si>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</si>
  <si>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</si>
  <si>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</si>
  <si>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</si>
  <si>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</si>
  <si>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</si>
  <si>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</si>
  <si>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</si>
  <si>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</si>
  <si>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</si>
  <si>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</si>
  <si>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</si>
  <si>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</si>
  <si>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</si>
  <si>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</si>
  <si>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</si>
  <si>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</si>
  <si>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</si>
  <si>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</si>
  <si>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</si>
  <si>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</si>
  <si>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</si>
  <si>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</si>
  <si>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</si>
  <si>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</si>
  <si>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</si>
  <si>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</si>
  <si>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</si>
  <si>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</si>
  <si>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</si>
  <si>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</si>
  <si>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</si>
  <si>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</si>
  <si>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</si>
  <si>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</si>
  <si>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</si>
  <si>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</si>
  <si>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</si>
  <si>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</si>
  <si>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</si>
  <si>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</si>
  <si>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</si>
  <si>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</si>
  <si>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</si>
  <si>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</si>
  <si>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</si>
  <si>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</si>
  <si>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</si>
  <si>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</si>
  <si>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</si>
  <si>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</si>
  <si>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</si>
  <si>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</si>
  <si>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</si>
  <si>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</si>
  <si>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</si>
  <si>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</si>
  <si>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</si>
  <si>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</si>
  <si>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</si>
  <si>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</si>
  <si>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</si>
  <si>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</si>
  <si>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</si>
  <si>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</si>
  <si>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</si>
  <si>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</si>
  <si>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</si>
  <si>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</si>
  <si>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</si>
  <si>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</si>
  <si>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</si>
  <si>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</si>
  <si>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</si>
  <si>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</si>
  <si>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</si>
  <si>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</si>
  <si>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</si>
  <si>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</si>
  <si>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</si>
  <si>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</si>
  <si>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</si>
  <si>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</si>
  <si>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</si>
  <si>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</si>
  <si>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</si>
  <si>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</si>
  <si>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</si>
  <si>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</si>
  <si>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</si>
  <si>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</si>
  <si>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</si>
  <si>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</si>
  <si>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</si>
  <si>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</si>
  <si>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</si>
  <si>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</si>
  <si>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</si>
  <si>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</si>
  <si>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</si>
  <si>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</si>
  <si>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</si>
  <si>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</si>
  <si>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</si>
  <si>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</si>
  <si>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</si>
  <si>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</si>
  <si>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</si>
  <si>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</si>
  <si>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</si>
  <si>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</si>
  <si>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</si>
  <si>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</si>
  <si>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</si>
  <si>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</si>
  <si>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</si>
  <si>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</si>
  <si>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</si>
  <si>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</si>
  <si>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</si>
  <si>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</si>
  <si>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</si>
  <si>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</si>
  <si>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</si>
  <si>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</si>
  <si>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</si>
  <si>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</si>
  <si>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</si>
  <si>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</si>
  <si>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</si>
  <si>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</si>
  <si>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</si>
  <si>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</si>
  <si>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</si>
  <si>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</si>
  <si>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</si>
  <si>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</si>
  <si>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</si>
  <si>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</si>
  <si>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</si>
  <si>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</si>
  <si>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</si>
  <si>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</si>
  <si>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</si>
  <si>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</si>
  <si>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</si>
  <si>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</si>
  <si>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</si>
  <si>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</si>
  <si>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</si>
  <si>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</si>
  <si>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</si>
  <si>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</si>
  <si>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</si>
  <si>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</si>
  <si>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</si>
  <si>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</si>
  <si>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</si>
  <si>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</si>
  <si>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</si>
  <si>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</si>
  <si>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</si>
  <si>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</si>
  <si>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</si>
  <si>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</si>
  <si>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</si>
  <si>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</si>
  <si>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</si>
  <si>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</si>
  <si>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</si>
  <si>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</si>
  <si>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</si>
  <si>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</si>
  <si>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</si>
  <si>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</si>
  <si>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</si>
  <si>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</si>
  <si>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</si>
  <si>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</si>
  <si>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</si>
  <si>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</si>
  <si>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</si>
  <si>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</si>
  <si>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</si>
  <si>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</si>
  <si>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</si>
  <si>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</si>
  <si>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</si>
  <si>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</si>
  <si>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</si>
  <si>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</si>
  <si>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</si>
  <si>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</si>
  <si>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</si>
  <si>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</si>
  <si>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</si>
  <si>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</si>
  <si>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</si>
  <si>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</si>
  <si>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</si>
  <si>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</si>
  <si>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</si>
  <si>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</si>
  <si>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</si>
  <si>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</si>
  <si>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</si>
  <si>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</si>
  <si>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</si>
  <si>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</si>
  <si>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</si>
  <si>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</si>
  <si>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</si>
  <si>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</si>
  <si>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</si>
  <si>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</si>
  <si>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</si>
  <si>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</si>
  <si>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</si>
  <si>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</si>
  <si>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</si>
  <si>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</si>
  <si>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</si>
  <si>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</si>
  <si>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</si>
  <si>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</si>
  <si>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</si>
  <si>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</si>
  <si>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</si>
  <si>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</si>
  <si>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</si>
  <si>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</si>
  <si>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</si>
  <si>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</si>
  <si>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</si>
  <si>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</si>
  <si>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</si>
  <si>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</si>
  <si>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</si>
  <si>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</si>
  <si>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</si>
  <si>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</si>
  <si>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</si>
  <si>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</si>
  <si>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</si>
  <si>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</si>
  <si>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</si>
  <si>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</si>
  <si>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</si>
  <si>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</si>
  <si>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</si>
  <si>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</si>
  <si>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</si>
  <si>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</si>
  <si>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</si>
  <si>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</si>
  <si>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</si>
  <si>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</si>
  <si>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</si>
  <si>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</si>
  <si>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</si>
  <si>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</si>
  <si>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</si>
  <si>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</si>
  <si>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</si>
  <si>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</si>
  <si>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</si>
  <si>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</si>
  <si>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</si>
  <si>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</si>
  <si>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</si>
  <si>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</si>
  <si>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</si>
  <si>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</si>
  <si>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</si>
  <si>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</si>
  <si>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</si>
  <si>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</si>
  <si>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</si>
  <si>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</si>
  <si>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</si>
  <si>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</si>
  <si>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</si>
  <si>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</si>
  <si>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</si>
  <si>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</si>
  <si>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</si>
  <si>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</si>
  <si>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</si>
  <si>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</si>
  <si>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</si>
  <si>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</si>
  <si>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</si>
  <si>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</si>
  <si>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</si>
  <si>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</si>
  <si>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</si>
  <si>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</si>
  <si>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</si>
  <si>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</si>
  <si>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</si>
  <si>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</si>
  <si>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</si>
  <si>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</si>
  <si>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</si>
  <si>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</si>
  <si>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</si>
  <si>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</si>
  <si>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</si>
  <si>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</si>
  <si>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</si>
  <si>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</si>
  <si>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</si>
  <si>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</si>
  <si>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</si>
  <si>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</si>
  <si>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</si>
  <si>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</si>
  <si>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</si>
  <si>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</si>
  <si>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</si>
  <si>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</si>
  <si>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</si>
  <si>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</si>
  <si>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</si>
  <si>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</si>
  <si>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</si>
  <si>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</si>
  <si>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</si>
  <si>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</si>
  <si>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</si>
  <si>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</si>
  <si>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</si>
  <si>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</si>
  <si>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</si>
  <si>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</si>
  <si>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</si>
  <si>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</si>
  <si>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</si>
  <si>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</si>
  <si>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</si>
  <si>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</si>
  <si>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</si>
  <si>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</si>
  <si>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</si>
  <si>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</si>
  <si>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</si>
  <si>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</si>
  <si>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</si>
  <si>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</si>
  <si>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</si>
  <si>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</si>
  <si>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</si>
  <si>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</si>
  <si>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</si>
  <si>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</si>
  <si>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</si>
  <si>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</si>
  <si>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</si>
  <si>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</si>
  <si>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</si>
  <si>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</si>
  <si>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</si>
  <si>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</si>
  <si>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</si>
  <si>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</si>
  <si>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</si>
  <si>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</si>
  <si>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</si>
  <si>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</si>
  <si>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</si>
  <si>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</si>
  <si>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</si>
  <si>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</si>
  <si>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</si>
  <si>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</si>
  <si>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</si>
  <si>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</si>
  <si>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</si>
  <si>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</si>
  <si>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</si>
  <si>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</si>
  <si>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</si>
  <si>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</si>
  <si>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</si>
  <si>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</si>
  <si>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</si>
  <si>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</si>
  <si>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</si>
  <si>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</si>
  <si>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</si>
  <si>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</si>
  <si>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</si>
  <si>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</si>
  <si>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</si>
  <si>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</si>
  <si>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</si>
  <si>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</si>
  <si>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</si>
  <si>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</si>
  <si>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</si>
  <si>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</si>
  <si>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</si>
  <si>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</si>
  <si>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</si>
  <si>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</si>
  <si>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</si>
  <si>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</si>
  <si>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</si>
  <si>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</si>
  <si>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</si>
  <si>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</si>
  <si>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</si>
  <si>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</si>
  <si>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</si>
  <si>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</si>
  <si>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</si>
  <si>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</si>
  <si>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</si>
  <si>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</si>
  <si>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</si>
  <si>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</si>
  <si>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</si>
  <si>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</si>
  <si>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</si>
  <si>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</si>
  <si>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</si>
  <si>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</si>
  <si>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</si>
  <si>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</si>
  <si>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</si>
  <si>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</si>
  <si>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</si>
  <si>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</si>
  <si>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</si>
  <si>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</si>
  <si>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</si>
  <si>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</si>
  <si>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</si>
  <si>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</si>
  <si>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</si>
  <si>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</si>
  <si>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</si>
  <si>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</si>
  <si>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</si>
  <si>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</si>
  <si>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</si>
  <si>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</si>
  <si>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</si>
  <si>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</si>
  <si>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</si>
  <si>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</si>
  <si>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</si>
  <si>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</si>
  <si>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</si>
  <si>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</si>
  <si>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</si>
  <si>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</si>
  <si>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</si>
  <si>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</si>
  <si>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</si>
  <si>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</si>
  <si>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</si>
  <si>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</si>
  <si>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</si>
  <si>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</si>
  <si>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</si>
  <si>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</si>
  <si>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</si>
  <si>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</si>
  <si>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</si>
  <si>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</si>
  <si>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</si>
  <si>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</si>
  <si>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</si>
  <si>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</si>
  <si>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</si>
  <si>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</si>
  <si>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</si>
  <si>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</si>
  <si>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</si>
  <si>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</si>
  <si>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</si>
  <si>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</si>
  <si>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</si>
  <si>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</si>
  <si>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</si>
  <si>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</si>
  <si>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</si>
  <si>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</si>
  <si>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</si>
  <si>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</si>
  <si>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</si>
  <si>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</si>
  <si>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</si>
  <si>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</si>
  <si>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</si>
  <si>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</si>
  <si>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</si>
  <si>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</si>
  <si>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</si>
  <si>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</si>
  <si>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</si>
  <si>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</si>
  <si>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</si>
  <si>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</si>
  <si>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</si>
  <si>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</si>
  <si>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</si>
  <si>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</si>
  <si>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</si>
  <si>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</si>
  <si>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</si>
  <si>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</si>
  <si>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</si>
  <si>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</si>
  <si>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</si>
  <si>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</si>
  <si>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</si>
  <si>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</si>
  <si>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</si>
  <si>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</si>
  <si>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</si>
  <si>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</si>
  <si>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</si>
  <si>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</si>
  <si>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</si>
  <si>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</si>
  <si>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</si>
  <si>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</si>
  <si>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</si>
  <si>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</si>
  <si>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</si>
  <si>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</si>
  <si>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</si>
  <si>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</si>
  <si>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</si>
  <si>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</si>
  <si>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</si>
  <si>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</si>
  <si>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</si>
  <si>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</si>
  <si>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</si>
  <si>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</si>
  <si>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</si>
  <si>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</si>
  <si>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</si>
  <si>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</si>
  <si>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</si>
  <si>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</si>
  <si>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</si>
  <si>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</si>
  <si>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</si>
  <si>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</si>
  <si>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</si>
  <si>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</si>
  <si>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</si>
  <si>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</si>
  <si>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</si>
  <si>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</si>
  <si>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</si>
  <si>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</si>
  <si>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</si>
  <si>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</si>
  <si>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</si>
  <si>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</si>
  <si>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</si>
  <si>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</si>
  <si>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</si>
  <si>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</si>
  <si>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</si>
  <si>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</si>
  <si>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</si>
  <si>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</si>
  <si>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</si>
  <si>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</si>
  <si>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</si>
  <si>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</si>
  <si>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</si>
  <si>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</si>
  <si>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</si>
  <si>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</si>
  <si>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</si>
  <si>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</si>
  <si>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</si>
  <si>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</si>
  <si>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</si>
  <si>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</si>
  <si>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</si>
  <si>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</si>
  <si>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</si>
  <si>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</si>
  <si>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</si>
  <si>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</si>
  <si>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</si>
  <si>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</si>
  <si>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</si>
  <si>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</si>
  <si>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</si>
  <si>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</si>
  <si>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</si>
  <si>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</si>
  <si>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</si>
  <si>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</si>
  <si>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</si>
  <si>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</si>
  <si>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</si>
  <si>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</si>
  <si>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</si>
  <si>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</si>
  <si>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</si>
  <si>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</si>
  <si>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</si>
  <si>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</si>
  <si>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</si>
  <si>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</si>
  <si>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</si>
  <si>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</si>
  <si>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</si>
  <si>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</si>
  <si>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</si>
  <si>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</si>
  <si>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</si>
  <si>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</si>
  <si>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</si>
  <si>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</si>
  <si>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</si>
  <si>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</si>
  <si>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</si>
  <si>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</si>
  <si>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</si>
  <si>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</si>
  <si>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</si>
  <si>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</si>
  <si>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</si>
  <si>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</si>
  <si>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</si>
  <si>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</si>
  <si>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</si>
  <si>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</si>
  <si>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</si>
  <si>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</si>
  <si>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</si>
  <si>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</si>
  <si>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</si>
  <si>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</si>
  <si>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</si>
  <si>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</si>
  <si>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</si>
  <si>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</si>
  <si>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</si>
  <si>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</si>
  <si>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</si>
  <si>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</si>
  <si>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</si>
  <si>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</si>
  <si>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</si>
  <si>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</si>
  <si>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</si>
  <si>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</si>
  <si>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</si>
  <si>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</si>
  <si>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</si>
  <si>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</si>
  <si>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</si>
  <si>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</si>
  <si>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</si>
  <si>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</si>
  <si>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</si>
  <si>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</si>
  <si>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</si>
  <si>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</si>
  <si>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</si>
  <si>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</si>
  <si>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</si>
  <si>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</si>
  <si>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</si>
  <si>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</si>
  <si>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</si>
  <si>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</si>
  <si>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</si>
  <si>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</si>
  <si>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</si>
  <si>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</si>
  <si>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</si>
  <si>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</si>
  <si>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</si>
  <si>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</si>
  <si>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</si>
  <si>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</si>
  <si>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</si>
  <si>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</si>
  <si>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</si>
  <si>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</si>
  <si>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</si>
  <si>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</si>
  <si>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</si>
  <si>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</si>
  <si>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</si>
  <si>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</si>
  <si>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</si>
  <si>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</si>
  <si>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</si>
  <si>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</si>
  <si>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</si>
  <si>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</si>
  <si>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</si>
  <si>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</si>
  <si>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</si>
  <si>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</si>
  <si>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</si>
  <si>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</si>
  <si>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</si>
  <si>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</si>
  <si>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</si>
  <si>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</si>
  <si>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</si>
  <si>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</si>
  <si>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</si>
  <si>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</si>
  <si>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</si>
  <si>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</si>
  <si>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</si>
  <si>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</si>
  <si>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</si>
  <si>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</si>
  <si>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</si>
  <si>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</si>
  <si>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</si>
  <si>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</si>
  <si>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</si>
  <si>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</si>
  <si>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</si>
  <si>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</si>
  <si>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</si>
  <si>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</si>
  <si>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</si>
  <si>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</si>
  <si>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</si>
  <si>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</si>
  <si>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</si>
  <si>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</si>
  <si>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</si>
  <si>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</si>
  <si>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</si>
  <si>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</si>
  <si>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</si>
  <si>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</si>
  <si>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</si>
  <si>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</si>
  <si>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</si>
  <si>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</si>
  <si>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</si>
  <si>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</si>
  <si>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</si>
  <si>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</si>
  <si>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</si>
  <si>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</si>
  <si>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</si>
  <si>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</si>
  <si>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</si>
  <si>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</si>
  <si>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</si>
  <si>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</si>
  <si>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</si>
  <si>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</si>
  <si>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</si>
  <si>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</si>
  <si>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</si>
  <si>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</si>
  <si>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</si>
  <si>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</si>
  <si>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</si>
  <si>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</si>
  <si>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</si>
  <si>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</si>
  <si>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</si>
  <si>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</si>
  <si>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</si>
  <si>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</si>
  <si>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</si>
  <si>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</si>
  <si>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</si>
  <si>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</si>
  <si>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</si>
  <si>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</si>
  <si>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</si>
  <si>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</si>
  <si>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</si>
  <si>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</si>
  <si>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</si>
  <si>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</si>
  <si>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</si>
  <si>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</si>
  <si>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</si>
  <si>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</si>
  <si>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</si>
  <si>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</si>
  <si>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</si>
  <si>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</si>
  <si>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</si>
  <si>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</si>
  <si>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</si>
  <si>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</si>
  <si>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</si>
  <si>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</si>
  <si>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</si>
  <si>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</si>
  <si>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</si>
  <si>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</si>
  <si>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</si>
  <si>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</si>
  <si>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</si>
  <si>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</si>
  <si>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</si>
  <si>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</si>
  <si>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</si>
  <si>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</si>
  <si>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</si>
  <si>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</si>
  <si>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</si>
  <si>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</si>
  <si>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</si>
  <si>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</si>
  <si>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</si>
  <si>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</si>
  <si>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</si>
  <si>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</si>
  <si>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</si>
  <si>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</si>
  <si>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</si>
  <si>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</si>
  <si>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</si>
  <si>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</si>
  <si>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</si>
  <si>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</si>
  <si>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</si>
  <si>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</si>
  <si>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</si>
  <si>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</si>
  <si>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</si>
  <si>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</si>
  <si>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</si>
  <si>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</si>
  <si>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</si>
  <si>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</si>
  <si>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</si>
  <si>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</si>
  <si>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</si>
  <si>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</si>
  <si>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</si>
  <si>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</si>
  <si>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</si>
  <si>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</si>
  <si>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</si>
  <si>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</si>
  <si>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</si>
  <si>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</si>
  <si>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</si>
  <si>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</si>
  <si>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</si>
  <si>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</si>
  <si>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</si>
  <si>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</si>
  <si>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</si>
  <si>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</si>
  <si>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</si>
  <si>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</si>
  <si>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</si>
  <si>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</si>
  <si>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</si>
  <si>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</si>
  <si>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</si>
  <si>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</si>
  <si>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</si>
  <si>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</si>
  <si>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</si>
  <si>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</si>
  <si>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</si>
  <si>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</si>
  <si>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</si>
  <si>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</si>
  <si>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</si>
  <si>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</si>
  <si>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</si>
  <si>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</si>
  <si>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</si>
  <si>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</si>
  <si>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</si>
  <si>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</si>
  <si>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</si>
  <si>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</si>
  <si>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</si>
  <si>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</si>
  <si>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</si>
  <si>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</si>
  <si>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</si>
  <si>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</si>
  <si>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</si>
  <si>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</si>
  <si>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</si>
  <si>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</si>
  <si>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</si>
  <si>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</si>
  <si>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</si>
  <si>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</si>
  <si>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</si>
  <si>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</si>
  <si>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</si>
  <si>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</si>
  <si>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</si>
  <si>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</si>
  <si>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</si>
  <si>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</si>
  <si>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</si>
  <si>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</si>
  <si>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</si>
  <si>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</si>
  <si>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</si>
  <si>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</si>
  <si>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</si>
  <si>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</si>
  <si>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</si>
  <si>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</si>
  <si>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</si>
  <si>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</si>
  <si>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</si>
  <si>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</si>
  <si>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</si>
  <si>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</si>
  <si>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</si>
  <si>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</si>
  <si>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</si>
  <si>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</si>
  <si>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</si>
  <si>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</si>
  <si>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</si>
  <si>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</si>
  <si>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</si>
  <si>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</si>
  <si>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</si>
  <si>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</si>
  <si>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</si>
  <si>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</si>
  <si>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</si>
  <si>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</si>
  <si>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</si>
  <si>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</si>
  <si>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</si>
  <si>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</si>
  <si>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</si>
  <si>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</si>
  <si>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</si>
  <si>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</si>
  <si>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</si>
  <si>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</si>
  <si>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</si>
  <si>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</si>
  <si>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</si>
  <si>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</si>
  <si>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</si>
  <si>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</si>
  <si>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</si>
  <si>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</si>
  <si>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</si>
  <si>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</si>
  <si>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</si>
  <si>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</si>
  <si>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</si>
  <si>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</si>
  <si>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</si>
  <si>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</si>
  <si>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</si>
  <si>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</si>
  <si>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</si>
  <si>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</si>
  <si>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</si>
  <si>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</si>
  <si>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</si>
  <si>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</si>
  <si>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</si>
  <si>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</si>
  <si>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</si>
  <si>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</si>
  <si>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</si>
  <si>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</si>
  <si>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</si>
  <si>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</si>
  <si>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</si>
  <si>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</si>
  <si>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</si>
  <si>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</si>
  <si>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</si>
  <si>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</si>
  <si>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</si>
  <si>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</si>
  <si>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</si>
  <si>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</si>
  <si>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</si>
  <si>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</si>
  <si>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</si>
  <si>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</si>
  <si>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</si>
  <si>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</si>
  <si>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</si>
  <si>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</si>
  <si>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</si>
  <si>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</si>
  <si>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</si>
  <si>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</si>
  <si>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</si>
  <si>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</si>
  <si>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</si>
  <si>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</si>
  <si>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</si>
  <si>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</si>
  <si>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</si>
  <si>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</si>
  <si>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</si>
  <si>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</si>
  <si>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</si>
  <si>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</si>
  <si>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</si>
  <si>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</si>
  <si>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</si>
  <si>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</si>
  <si>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</si>
  <si>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</si>
  <si>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</si>
  <si>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</si>
  <si>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</si>
  <si>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</si>
  <si>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</si>
  <si>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</si>
  <si>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</si>
  <si>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</si>
  <si>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</si>
  <si>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</si>
  <si>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</si>
  <si>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</si>
  <si>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</si>
  <si>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</si>
  <si>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</si>
  <si>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</si>
  <si>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</si>
  <si>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</si>
  <si>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</si>
  <si>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</si>
  <si>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</si>
  <si>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</si>
  <si>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</si>
  <si>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</si>
  <si>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</si>
  <si>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</si>
  <si>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</si>
  <si>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</si>
  <si>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</si>
  <si>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</si>
  <si>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</si>
  <si>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</si>
  <si>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</si>
  <si>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</si>
  <si>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</si>
  <si>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</si>
  <si>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</si>
  <si>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</si>
  <si>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</si>
  <si>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</si>
  <si>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</si>
  <si>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</si>
  <si>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</si>
  <si>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</si>
  <si>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</si>
  <si>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</si>
  <si>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</si>
  <si>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</si>
  <si>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</si>
  <si>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</si>
  <si>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</si>
  <si>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</si>
  <si>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</si>
  <si>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</si>
  <si>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</si>
  <si>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</si>
  <si>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</si>
  <si>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</si>
  <si>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</si>
  <si>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</si>
  <si>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</si>
  <si>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</si>
  <si>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</si>
  <si>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</si>
  <si>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</si>
  <si>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</si>
  <si>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</si>
  <si>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</si>
  <si>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</si>
  <si>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</si>
  <si>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</si>
  <si>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</si>
  <si>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</si>
  <si>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</si>
  <si>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</si>
  <si>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</si>
  <si>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</si>
  <si>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</si>
  <si>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</si>
  <si>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</si>
  <si>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</si>
  <si>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</si>
  <si>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</si>
  <si>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</si>
  <si>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</si>
  <si>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</si>
  <si>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</si>
  <si>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</si>
  <si>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</si>
  <si>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</si>
  <si>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</si>
  <si>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</si>
  <si>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</si>
  <si>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</si>
  <si>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</si>
  <si>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</si>
  <si>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</si>
  <si>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</si>
  <si>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</si>
  <si>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</si>
  <si>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</si>
  <si>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</si>
  <si>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</si>
  <si>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</si>
  <si>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</si>
  <si>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</si>
  <si>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</si>
  <si>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</si>
  <si>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</si>
  <si>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</si>
  <si>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</si>
  <si>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</si>
  <si>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</si>
  <si>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</si>
  <si>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</si>
  <si>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</si>
  <si>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</si>
  <si>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</si>
  <si>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</si>
  <si>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</si>
  <si>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</si>
  <si>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</si>
  <si>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</si>
  <si>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</si>
  <si>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</si>
  <si>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</si>
  <si>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</si>
  <si>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</si>
  <si>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</si>
  <si>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</si>
  <si>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</si>
  <si>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</si>
  <si>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</si>
  <si>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</si>
  <si>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</si>
  <si>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</si>
  <si>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</si>
  <si>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</si>
  <si>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</si>
  <si>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</si>
  <si>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</si>
  <si>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</si>
  <si>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</si>
  <si>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</si>
  <si>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</si>
  <si>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</si>
  <si>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</si>
  <si>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</si>
  <si>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</si>
  <si>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</si>
  <si>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</si>
  <si>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</si>
  <si>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</si>
  <si>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</si>
  <si>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</si>
  <si>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</si>
  <si>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</si>
  <si>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</si>
  <si>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</si>
  <si>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</si>
  <si>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</si>
  <si>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</si>
  <si>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</si>
  <si>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</si>
  <si>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</si>
  <si>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</si>
  <si>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</si>
  <si>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</si>
  <si>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</si>
  <si>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</si>
  <si>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</si>
  <si>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</si>
  <si>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</si>
  <si>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</si>
  <si>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</si>
  <si>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</si>
  <si>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</si>
  <si>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</si>
  <si>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</si>
  <si>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</si>
  <si>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</si>
  <si>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</si>
  <si>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</si>
  <si>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</si>
  <si>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</si>
  <si>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</si>
  <si>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</si>
  <si>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</si>
  <si>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</si>
  <si>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</si>
  <si>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</si>
  <si>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</si>
  <si>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</si>
  <si>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</si>
  <si>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</si>
  <si>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</si>
  <si>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</si>
  <si>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</si>
  <si>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</si>
  <si>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</si>
  <si>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</si>
  <si>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</si>
  <si>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</si>
  <si>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</si>
  <si>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</si>
  <si>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</si>
  <si>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</si>
  <si>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</si>
  <si>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</si>
  <si>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</si>
  <si>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</si>
  <si>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</si>
  <si>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</si>
  <si>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</si>
  <si>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</si>
  <si>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</si>
  <si>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</si>
  <si>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</si>
  <si>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</si>
  <si>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</si>
  <si>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</si>
  <si>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</si>
  <si>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</si>
  <si>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</si>
  <si>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</si>
  <si>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</si>
  <si>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</si>
  <si>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</si>
  <si>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</si>
  <si>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</si>
  <si>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</si>
  <si>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</si>
  <si>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</si>
  <si>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</si>
  <si>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</si>
  <si>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</si>
  <si>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</si>
  <si>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</si>
  <si>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</si>
  <si>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</si>
  <si>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</si>
  <si>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</si>
  <si>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</si>
  <si>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</si>
  <si>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</si>
  <si>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</si>
  <si>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</si>
  <si>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</si>
  <si>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</si>
  <si>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</si>
  <si>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</si>
  <si>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</si>
  <si>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</si>
  <si>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</si>
  <si>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</si>
  <si>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</si>
  <si>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</si>
  <si>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</si>
  <si>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</si>
  <si>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</si>
  <si>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</si>
  <si>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</si>
  <si>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</si>
  <si>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</si>
  <si>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</si>
  <si>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</si>
  <si>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</si>
  <si>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</si>
  <si>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</si>
  <si>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</si>
  <si>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</si>
  <si>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</si>
  <si>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</si>
  <si>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</si>
  <si>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</si>
  <si>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</si>
  <si>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</si>
  <si>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</si>
  <si>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</si>
  <si>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</si>
  <si>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</si>
  <si>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</si>
  <si>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</si>
  <si>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</si>
  <si>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</si>
  <si>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</si>
  <si>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</si>
  <si>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</si>
  <si>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</si>
  <si>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</si>
  <si>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</si>
  <si>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</si>
  <si>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</si>
  <si>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</si>
  <si>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</si>
  <si>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</si>
  <si>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</si>
  <si>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</si>
  <si>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</si>
  <si>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</si>
  <si>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</si>
  <si>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</si>
  <si>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</si>
  <si>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</si>
  <si>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</si>
  <si>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</si>
  <si>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</si>
  <si>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</si>
  <si>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</si>
  <si>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</si>
  <si>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</si>
  <si>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</si>
  <si>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</si>
  <si>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</si>
  <si>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</si>
  <si>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</si>
  <si>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</si>
  <si>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</si>
  <si>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</si>
  <si>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</si>
  <si>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</si>
  <si>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</si>
  <si>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</si>
  <si>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</si>
  <si>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</si>
  <si>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</si>
  <si>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</si>
  <si>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</si>
  <si>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</si>
  <si>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</si>
  <si>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</si>
  <si>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</si>
  <si>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</si>
  <si>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</si>
  <si>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</si>
  <si>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</si>
  <si>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</si>
  <si>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</si>
  <si>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</si>
  <si>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</si>
  <si>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</si>
  <si>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</si>
  <si>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</si>
  <si>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</si>
  <si>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</si>
  <si>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</si>
  <si>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</si>
  <si>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</si>
  <si>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</si>
  <si>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</si>
  <si>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</si>
  <si>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</si>
  <si>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</si>
  <si>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</si>
  <si>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</si>
  <si>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</si>
  <si>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</si>
  <si>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</si>
  <si>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</si>
  <si>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</si>
  <si>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</si>
  <si>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</si>
  <si>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</si>
  <si>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</si>
  <si>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</si>
  <si>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</si>
  <si>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</si>
  <si>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</si>
  <si>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</si>
  <si>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</si>
  <si>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</si>
  <si>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</si>
  <si>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</si>
  <si>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</si>
  <si>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</si>
  <si>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</si>
  <si>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</si>
  <si>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</si>
  <si>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</si>
  <si>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</si>
  <si>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</si>
  <si>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</si>
  <si>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</si>
  <si>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</si>
  <si>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</si>
  <si>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</si>
  <si>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</si>
  <si>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</si>
  <si>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</si>
  <si>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</si>
  <si>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</si>
  <si>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</si>
  <si>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</si>
  <si>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</si>
  <si>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</si>
  <si>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</si>
  <si>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</si>
  <si>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</si>
  <si>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</si>
  <si>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</si>
  <si>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</si>
  <si>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</si>
  <si>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</si>
  <si>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</si>
  <si>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</si>
  <si>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</si>
  <si>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</si>
  <si>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</si>
  <si>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</si>
  <si>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</si>
  <si>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</si>
  <si>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</si>
  <si>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</si>
  <si>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</si>
  <si>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</si>
  <si>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</si>
  <si>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</si>
  <si>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</si>
  <si>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</si>
  <si>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</si>
  <si>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</si>
  <si>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</si>
  <si>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</si>
  <si>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</si>
  <si>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</si>
  <si>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</si>
  <si>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</si>
  <si>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</si>
  <si>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</si>
  <si>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</si>
  <si>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</si>
  <si>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</si>
  <si>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</si>
  <si>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</si>
  <si>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</si>
  <si>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</si>
  <si>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</si>
  <si>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</si>
  <si>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</si>
  <si>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</si>
  <si>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</si>
  <si>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</si>
  <si>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</si>
  <si>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</si>
  <si>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</si>
  <si>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</si>
  <si>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</si>
  <si>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</si>
  <si>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</si>
  <si>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</si>
  <si>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</si>
  <si>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</si>
  <si>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</si>
  <si>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</si>
  <si>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</si>
  <si>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</si>
  <si>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</si>
  <si>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</si>
  <si>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</si>
  <si>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</si>
  <si>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</si>
  <si>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</si>
  <si>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</si>
  <si>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</si>
  <si>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</si>
  <si>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</si>
  <si>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</si>
  <si>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</si>
  <si>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</si>
  <si>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</si>
  <si>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</si>
  <si>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</si>
  <si>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</si>
  <si>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</si>
  <si>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</si>
  <si>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</si>
  <si>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</si>
  <si>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</si>
  <si>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</si>
  <si>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</si>
  <si>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</si>
  <si>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</si>
  <si>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</si>
  <si>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</si>
  <si>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</si>
  <si>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</si>
  <si>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</si>
  <si>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</si>
  <si>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</si>
  <si>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</si>
  <si>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</si>
  <si>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</si>
  <si>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</si>
  <si>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</si>
  <si>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</si>
  <si>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</si>
  <si>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</si>
  <si>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</si>
  <si>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</si>
  <si>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</si>
  <si>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</si>
  <si>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</si>
  <si>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</si>
  <si>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</si>
  <si>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</si>
  <si>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</si>
  <si>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</si>
  <si>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</si>
  <si>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</si>
  <si>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</si>
  <si>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</si>
  <si>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</si>
  <si>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</si>
  <si>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</si>
  <si>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</si>
  <si>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</si>
  <si>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</si>
  <si>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</si>
  <si>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</si>
  <si>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</si>
  <si>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</si>
  <si>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</si>
  <si>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</si>
  <si>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</si>
  <si>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</si>
  <si>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</si>
  <si>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</si>
  <si>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</si>
  <si>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</si>
  <si>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</si>
  <si>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</si>
  <si>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</si>
  <si>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</si>
  <si>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</si>
  <si>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</si>
  <si>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</si>
  <si>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</si>
  <si>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</si>
  <si>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</si>
  <si>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</si>
  <si>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</si>
  <si>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</si>
  <si>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</si>
  <si>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</si>
  <si>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</si>
  <si>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</si>
  <si>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</si>
  <si>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</si>
  <si>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</si>
  <si>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</si>
  <si>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</si>
  <si>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</si>
  <si>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</si>
  <si>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</si>
  <si>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</si>
  <si>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</si>
  <si>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</si>
  <si>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</si>
  <si>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</si>
  <si>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</si>
  <si>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</si>
  <si>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</si>
  <si>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</si>
  <si>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</si>
  <si>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</si>
  <si>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</si>
  <si>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</si>
  <si>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</si>
  <si>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</si>
  <si>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</si>
  <si>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</si>
  <si>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</si>
  <si>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</si>
  <si>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</si>
  <si>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</si>
  <si>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</si>
  <si>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</si>
  <si>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</si>
  <si>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</si>
  <si>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</si>
  <si>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</si>
  <si>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</si>
  <si>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</si>
  <si>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</si>
  <si>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</si>
  <si>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</si>
  <si>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</si>
  <si>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</si>
  <si>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</si>
  <si>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</si>
  <si>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</si>
  <si>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</si>
  <si>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</si>
  <si>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</si>
  <si>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</si>
  <si>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</si>
  <si>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</si>
  <si>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</si>
  <si>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</si>
  <si>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</si>
  <si>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</si>
  <si>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</si>
  <si>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</si>
  <si>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</si>
  <si>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</si>
  <si>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</si>
  <si>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</si>
  <si>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</si>
  <si>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</si>
  <si>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</si>
  <si>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</si>
  <si>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</si>
  <si>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</si>
  <si>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</si>
  <si>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</si>
  <si>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</si>
  <si>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</si>
  <si>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</si>
  <si>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</si>
  <si>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</si>
  <si>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</si>
  <si>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</si>
  <si>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</si>
  <si>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</si>
  <si>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</si>
  <si>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</si>
  <si>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</si>
  <si>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</si>
  <si>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</si>
  <si>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</si>
  <si>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</si>
  <si>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</si>
  <si>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</si>
  <si>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</si>
  <si>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</si>
  <si>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</si>
  <si>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</si>
  <si>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</si>
  <si>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</si>
  <si>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</si>
  <si>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</si>
  <si>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</si>
  <si>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</si>
  <si>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</si>
  <si>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</si>
  <si>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</si>
  <si>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</si>
  <si>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</si>
  <si>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</si>
  <si>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</si>
  <si>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</si>
  <si>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</si>
  <si>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</si>
  <si>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</si>
  <si>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</si>
  <si>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</si>
  <si>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</si>
  <si>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</si>
  <si>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</si>
  <si>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</si>
  <si>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</si>
  <si>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</si>
  <si>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</si>
  <si>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</si>
  <si>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</si>
  <si>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</si>
  <si>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</si>
  <si>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</si>
  <si>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</si>
  <si>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</si>
  <si>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</si>
  <si>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</si>
  <si>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</si>
  <si>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</si>
  <si>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</si>
  <si>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</si>
  <si>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</si>
  <si>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</si>
  <si>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</si>
  <si>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</si>
  <si>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</si>
  <si>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</si>
  <si>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</si>
  <si>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</si>
  <si>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</si>
  <si>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</si>
  <si>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</si>
  <si>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</si>
  <si>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</si>
  <si>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</si>
  <si>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</si>
  <si>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</si>
  <si>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</si>
  <si>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</si>
  <si>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</si>
  <si>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</si>
  <si>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</si>
  <si>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</si>
  <si>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</si>
  <si>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</si>
  <si>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</si>
  <si>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</si>
  <si>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</si>
  <si>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</si>
  <si>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</si>
  <si>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</si>
  <si>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</si>
  <si>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</si>
  <si>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</si>
  <si>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</si>
  <si>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</si>
  <si>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</si>
  <si>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</si>
  <si>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</si>
  <si>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</si>
  <si>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</si>
  <si>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</si>
  <si>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</si>
  <si>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</si>
  <si>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</si>
  <si>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</si>
  <si>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</si>
  <si>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</si>
  <si>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</si>
  <si>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</si>
  <si>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</si>
  <si>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</si>
  <si>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</si>
  <si>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</si>
  <si>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</si>
  <si>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</si>
  <si>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</si>
  <si>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</si>
  <si>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</si>
  <si>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</si>
  <si>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</si>
  <si>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</si>
  <si>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</si>
  <si>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</si>
  <si>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</si>
  <si>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</si>
  <si>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</si>
  <si>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</si>
  <si>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</si>
  <si>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</si>
  <si>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</si>
  <si>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</si>
  <si>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</si>
  <si>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</si>
  <si>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</si>
  <si>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</si>
  <si>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</si>
  <si>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</si>
  <si>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</si>
  <si>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</si>
  <si>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</si>
  <si>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</si>
  <si>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</si>
  <si>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</si>
  <si>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</si>
  <si>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</si>
  <si>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</si>
  <si>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</si>
  <si>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</si>
  <si>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</si>
  <si>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</si>
  <si>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</si>
  <si>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</si>
  <si>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</si>
  <si>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</si>
  <si>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</si>
  <si>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</si>
  <si>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</si>
  <si>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</si>
  <si>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</si>
  <si>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</si>
  <si>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</si>
  <si>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</si>
  <si>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</si>
  <si>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</si>
  <si>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</si>
  <si>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</si>
  <si>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</si>
  <si>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</si>
  <si>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</si>
  <si>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</si>
  <si>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</si>
  <si>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</si>
  <si>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</si>
  <si>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</si>
  <si>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</si>
  <si>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</si>
  <si>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</si>
  <si>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</si>
  <si>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</si>
  <si>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</si>
  <si>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</si>
  <si>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</si>
  <si>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</si>
  <si>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</si>
  <si>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</si>
  <si>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</si>
  <si>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</si>
  <si>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</si>
  <si>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</si>
  <si>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</si>
  <si>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</si>
  <si>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</si>
  <si>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</si>
  <si>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</si>
  <si>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</si>
  <si>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</si>
  <si>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</si>
  <si>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</si>
  <si>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</si>
  <si>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</si>
  <si>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</si>
  <si>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</si>
  <si>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</si>
  <si>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</si>
  <si>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</si>
  <si>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</si>
  <si>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</si>
  <si>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</si>
  <si>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</si>
  <si>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</si>
  <si>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</si>
  <si>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</si>
  <si>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</si>
  <si>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</si>
  <si>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</si>
  <si>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</si>
  <si>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</si>
  <si>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</si>
  <si>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</si>
  <si>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</si>
  <si>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</si>
  <si>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</si>
  <si>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</si>
  <si>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</si>
  <si>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</si>
  <si>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</si>
  <si>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</si>
  <si>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</si>
  <si>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</si>
  <si>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</si>
  <si>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</si>
  <si>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</si>
  <si>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</si>
  <si>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</si>
  <si>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</si>
  <si>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</si>
  <si>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</si>
  <si>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</si>
  <si>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</si>
  <si>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</si>
  <si>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</si>
  <si>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</si>
  <si>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</si>
  <si>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</si>
  <si>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</si>
  <si>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</si>
  <si>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</si>
  <si>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</si>
  <si>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</si>
  <si>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</si>
  <si>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</si>
  <si>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</si>
  <si>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</si>
  <si>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</si>
  <si>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</si>
  <si>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</si>
  <si>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</si>
  <si>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</si>
  <si>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</si>
  <si>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</si>
  <si>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</si>
  <si>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</si>
  <si>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</si>
  <si>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</si>
  <si>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</si>
  <si>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</si>
  <si>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</si>
  <si>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</si>
  <si>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</si>
  <si>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</si>
  <si>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</si>
  <si>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</si>
  <si>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</si>
  <si>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</si>
  <si>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</si>
  <si>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</si>
  <si>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</si>
  <si>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</si>
  <si>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</si>
  <si>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</si>
  <si>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</si>
  <si>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</si>
  <si>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</si>
  <si>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</si>
  <si>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</si>
  <si>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</si>
  <si>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</si>
  <si>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</si>
  <si>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</si>
  <si>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</si>
  <si>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</si>
  <si>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</si>
  <si>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</si>
  <si>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</si>
  <si>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</si>
  <si>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</si>
  <si>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</si>
  <si>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</si>
  <si>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</si>
  <si>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</si>
  <si>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</si>
  <si>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</si>
  <si>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</si>
  <si>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</si>
  <si>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</si>
  <si>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</si>
  <si>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</si>
  <si>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</si>
  <si>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</si>
  <si>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</si>
  <si>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</si>
  <si>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</si>
  <si>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</si>
  <si>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</si>
  <si>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</si>
  <si>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</si>
  <si>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</si>
  <si>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</si>
  <si>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</si>
  <si>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</si>
  <si>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</si>
  <si>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</si>
  <si>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</si>
  <si>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</si>
  <si>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</si>
  <si>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</si>
  <si>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</si>
  <si>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</si>
  <si>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</si>
  <si>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</si>
  <si>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</si>
  <si>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</si>
  <si>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</si>
  <si>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</si>
  <si>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</si>
  <si>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</si>
  <si>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</si>
  <si>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</si>
  <si>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</si>
  <si>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</si>
  <si>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</si>
  <si>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</si>
  <si>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</si>
  <si>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</si>
  <si>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</si>
  <si>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</si>
  <si>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</si>
  <si>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</si>
  <si>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</si>
  <si>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</si>
  <si>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</si>
  <si>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</si>
  <si>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</si>
  <si>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</si>
  <si>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</si>
  <si>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</si>
  <si>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</si>
  <si>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</si>
  <si>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</si>
  <si>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</si>
  <si>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</si>
  <si>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</si>
  <si>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</si>
  <si>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</si>
  <si>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</si>
  <si>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</si>
  <si>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</si>
  <si>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</si>
  <si>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</si>
  <si>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</si>
  <si>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</si>
  <si>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</si>
  <si>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</si>
  <si>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</si>
  <si>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</si>
  <si>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</si>
  <si>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</si>
  <si>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</si>
  <si>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</si>
  <si>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</si>
  <si>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</si>
  <si>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</si>
  <si>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</si>
  <si>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</si>
  <si>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</si>
  <si>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</si>
  <si>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</si>
  <si>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</si>
  <si>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</si>
  <si>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</si>
  <si>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</si>
  <si>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</si>
  <si>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</si>
  <si>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</si>
  <si>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</si>
  <si>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</si>
  <si>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</si>
  <si>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</si>
  <si>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</si>
  <si>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</si>
  <si>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</si>
  <si>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</si>
  <si>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</si>
  <si>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</si>
  <si>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</si>
  <si>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</si>
  <si>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</si>
  <si>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</si>
  <si>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</si>
  <si>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</si>
  <si>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</si>
  <si>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</si>
  <si>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</si>
  <si>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</si>
  <si>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</si>
  <si>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</si>
  <si>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</si>
  <si>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</si>
  <si>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</si>
  <si>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</si>
  <si>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</si>
  <si>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</si>
  <si>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</si>
  <si>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</si>
  <si>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</si>
  <si>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</si>
  <si>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</si>
  <si>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</si>
  <si>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</si>
  <si>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</si>
  <si>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</si>
  <si>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</si>
  <si>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</si>
  <si>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</si>
  <si>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</si>
  <si>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</si>
  <si>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</si>
  <si>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</si>
  <si>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</si>
  <si>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</si>
  <si>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</si>
  <si>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</si>
  <si>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</si>
  <si>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</si>
  <si>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</si>
  <si>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</si>
  <si>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</si>
  <si>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</si>
  <si>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</si>
  <si>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</si>
  <si>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</si>
  <si>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</si>
  <si>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</si>
  <si>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</si>
  <si>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</si>
  <si>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</si>
  <si>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</si>
  <si>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</si>
  <si>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</si>
  <si>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</si>
  <si>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</si>
  <si>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</si>
  <si>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</si>
  <si>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</si>
  <si>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</si>
  <si>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</si>
  <si>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</si>
  <si>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</si>
  <si>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</si>
  <si>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</si>
  <si>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</si>
  <si>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</si>
  <si>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</si>
  <si>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</si>
  <si>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</si>
  <si>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</si>
  <si>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</si>
  <si>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</si>
  <si>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</si>
  <si>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</si>
  <si>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</si>
  <si>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</si>
  <si>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</si>
  <si>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</si>
  <si>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</si>
  <si>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</si>
  <si>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</si>
  <si>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</si>
  <si>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</si>
  <si>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</si>
  <si>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</si>
  <si>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</si>
  <si>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</si>
  <si>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</si>
  <si>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</si>
  <si>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</si>
  <si>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</si>
  <si>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</si>
  <si>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</si>
  <si>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</si>
  <si>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</si>
  <si>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</si>
  <si>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</si>
  <si>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</si>
  <si>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</si>
  <si>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</si>
  <si>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</si>
  <si>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</si>
  <si>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</si>
  <si>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</si>
  <si>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</si>
  <si>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</si>
  <si>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</si>
  <si>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</si>
  <si>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</si>
  <si>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</si>
  <si>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</si>
  <si>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</si>
  <si>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</si>
  <si>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</si>
  <si>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</si>
  <si>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</si>
  <si>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</si>
  <si>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</si>
  <si>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</si>
  <si>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</si>
  <si>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</si>
  <si>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</si>
  <si>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</si>
  <si>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</si>
  <si>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</si>
  <si>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</si>
  <si>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</si>
  <si>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</si>
  <si>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</si>
  <si>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</si>
  <si>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</si>
  <si>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</si>
  <si>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</si>
  <si>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</si>
  <si>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</si>
  <si>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</si>
  <si>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</si>
  <si>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</si>
  <si>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</si>
  <si>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</si>
  <si>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</si>
  <si>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</si>
  <si>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</si>
  <si>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</si>
  <si>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</si>
  <si>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</si>
  <si>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</si>
  <si>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</si>
  <si>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</si>
  <si>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</si>
  <si>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</si>
  <si>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</si>
  <si>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</si>
  <si>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</si>
  <si>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</si>
  <si>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</si>
  <si>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</si>
  <si>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</si>
  <si>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</si>
  <si>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</si>
  <si>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</si>
  <si>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</si>
  <si>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</si>
  <si>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</si>
  <si>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</si>
  <si>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</si>
  <si>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</si>
  <si>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</si>
  <si>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</si>
  <si>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</si>
  <si>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</si>
  <si>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</si>
  <si>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</si>
  <si>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</si>
  <si>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</si>
  <si>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</si>
  <si>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</si>
  <si>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</si>
  <si>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</si>
  <si>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</si>
  <si>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</si>
  <si>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</si>
  <si>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</si>
  <si>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</si>
  <si>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</si>
  <si>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</si>
  <si>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</si>
  <si>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</si>
  <si>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</si>
  <si>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</si>
  <si>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</si>
  <si>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</si>
  <si>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</si>
  <si>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</si>
  <si>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</si>
  <si>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</si>
  <si>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</si>
  <si>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</si>
  <si>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</si>
  <si>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</si>
  <si>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</si>
  <si>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</si>
  <si>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</si>
  <si>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</si>
  <si>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</si>
  <si>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</si>
  <si>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</si>
  <si>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</si>
  <si>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</si>
  <si>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</si>
  <si>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</si>
  <si>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</si>
  <si>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</si>
  <si>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</si>
  <si>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</si>
  <si>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</si>
  <si>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</si>
  <si>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</si>
  <si>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</si>
  <si>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</si>
  <si>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</si>
  <si>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</si>
  <si>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</si>
  <si>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</si>
  <si>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</si>
  <si>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</si>
  <si>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</si>
  <si>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</si>
  <si>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</si>
  <si>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</si>
  <si>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</si>
  <si>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</si>
  <si>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</si>
  <si>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</si>
  <si>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</si>
  <si>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</si>
  <si>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</si>
  <si>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</si>
  <si>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</si>
  <si>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</si>
  <si>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</si>
  <si>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</si>
  <si>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</si>
  <si>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</si>
  <si>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</si>
  <si>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</si>
  <si>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</si>
  <si>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</si>
  <si>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</si>
  <si>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</si>
  <si>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</si>
  <si>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</si>
  <si>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</si>
  <si>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</si>
  <si>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</si>
  <si>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</si>
  <si>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</si>
  <si>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</si>
  <si>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</si>
  <si>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</si>
  <si>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</si>
  <si>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</si>
  <si>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</si>
  <si>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</si>
  <si>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</si>
  <si>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</si>
  <si>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</si>
  <si>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</si>
  <si>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</si>
  <si>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</si>
  <si>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</si>
  <si>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</si>
  <si>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</si>
  <si>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</si>
  <si>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</si>
  <si>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</si>
  <si>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</si>
  <si>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</si>
  <si>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</si>
  <si>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</si>
  <si>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</si>
  <si>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</si>
  <si>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</si>
  <si>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</si>
  <si>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</si>
  <si>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</si>
  <si>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</si>
  <si>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</si>
  <si>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</si>
  <si>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</si>
  <si>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</si>
  <si>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</si>
  <si>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</si>
  <si>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</si>
  <si>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</si>
  <si>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</si>
  <si>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</si>
  <si>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</si>
  <si>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</si>
  <si>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</si>
  <si>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</si>
  <si>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</si>
  <si>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</si>
  <si>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</si>
  <si>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</si>
  <si>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</si>
  <si>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</si>
  <si>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</si>
  <si>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</si>
  <si>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</si>
  <si>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</si>
  <si>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</si>
  <si>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</si>
  <si>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</si>
  <si>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</si>
  <si>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</si>
  <si>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</si>
  <si>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</si>
  <si>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</si>
  <si>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</si>
  <si>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</si>
  <si>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</si>
  <si>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</si>
  <si>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</si>
  <si>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</si>
  <si>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</si>
  <si>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</si>
  <si>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</si>
  <si>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</si>
  <si>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</si>
  <si>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</si>
  <si>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</si>
  <si>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</si>
  <si>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</si>
  <si>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</si>
  <si>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</si>
  <si>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</si>
  <si>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</si>
  <si>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</si>
  <si>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</si>
  <si>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</si>
  <si>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</si>
  <si>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</si>
  <si>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</si>
  <si>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</si>
  <si>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</si>
  <si>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</si>
  <si>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</si>
  <si>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</si>
  <si>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</si>
  <si>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</si>
  <si>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</si>
  <si>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</si>
  <si>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</si>
  <si>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</si>
  <si>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</si>
  <si>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</si>
  <si>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</si>
  <si>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</si>
  <si>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</si>
  <si>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</si>
  <si>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</si>
  <si>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</si>
  <si>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</si>
  <si>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</si>
  <si>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</si>
  <si>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</si>
  <si>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</si>
  <si>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</si>
  <si>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</si>
  <si>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</si>
  <si>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</si>
  <si>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</si>
  <si>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</si>
  <si>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</si>
  <si>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</si>
  <si>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</si>
  <si>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</si>
  <si>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</si>
  <si>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</si>
  <si>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</si>
  <si>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</si>
  <si>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</si>
  <si>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</si>
  <si>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</si>
  <si>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</si>
  <si>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</si>
  <si>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</si>
  <si>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</si>
  <si>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</si>
  <si>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</si>
  <si>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</si>
  <si>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</si>
  <si>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</si>
  <si>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</si>
  <si>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</si>
  <si>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</si>
  <si>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</si>
  <si>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</si>
  <si>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</si>
  <si>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</si>
  <si>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</si>
  <si>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</si>
  <si>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</si>
  <si>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</si>
  <si>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</si>
  <si>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</si>
  <si>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</si>
  <si>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</si>
  <si>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</si>
  <si>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</si>
  <si>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</si>
  <si>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</si>
  <si>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</si>
  <si>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</si>
  <si>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</si>
  <si>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</si>
  <si>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</si>
  <si>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</si>
  <si>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</si>
  <si>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</si>
  <si>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</si>
  <si>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</si>
  <si>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</si>
  <si>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</si>
  <si>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</si>
  <si>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</si>
  <si>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</si>
  <si>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</si>
  <si>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</si>
  <si>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</si>
  <si>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</si>
  <si>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</si>
  <si>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</si>
  <si>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</si>
  <si>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</si>
  <si>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</si>
  <si>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</si>
  <si>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</si>
  <si>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</si>
  <si>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</si>
  <si>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</si>
  <si>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</si>
  <si>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</si>
  <si>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</si>
  <si>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</si>
  <si>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</si>
  <si>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</si>
  <si>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</si>
  <si>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</si>
  <si>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</si>
  <si>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</si>
  <si>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</si>
  <si>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</si>
  <si>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</si>
  <si>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</si>
  <si>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</si>
  <si>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</si>
  <si>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</si>
  <si>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</si>
  <si>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</si>
  <si>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</si>
  <si>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</si>
  <si>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</si>
  <si>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</si>
  <si>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</si>
  <si>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</si>
  <si>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</si>
  <si>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</si>
  <si>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</si>
  <si>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</si>
  <si>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</si>
  <si>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</si>
  <si>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</si>
  <si>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</si>
  <si>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</si>
  <si>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</si>
  <si>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</si>
  <si>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</si>
  <si>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</si>
  <si>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</si>
  <si>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</si>
  <si>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</si>
  <si>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</si>
  <si>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</si>
  <si>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</si>
  <si>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</si>
  <si>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</si>
  <si>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</si>
  <si>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</si>
  <si>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</si>
  <si>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</si>
  <si>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</si>
  <si>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</si>
  <si>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</si>
  <si>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</si>
  <si>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</si>
  <si>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</si>
  <si>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</si>
  <si>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</si>
  <si>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</si>
  <si>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</si>
  <si>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</si>
  <si>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</si>
  <si>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</si>
  <si>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</si>
  <si>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</si>
  <si>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</si>
  <si>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</si>
  <si>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</si>
  <si>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</si>
  <si>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</si>
  <si>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</si>
  <si>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</si>
  <si>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</si>
  <si>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</si>
  <si>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</si>
  <si>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</si>
  <si>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</si>
  <si>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</si>
  <si>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</si>
  <si>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</si>
  <si>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</si>
  <si>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</si>
  <si>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</si>
  <si>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</si>
  <si>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</si>
  <si>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</si>
  <si>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</si>
  <si>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</si>
  <si>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</si>
  <si>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</si>
  <si>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</si>
  <si>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</si>
  <si>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</si>
  <si>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</si>
  <si>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</si>
  <si>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</si>
  <si>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</si>
  <si>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</si>
  <si>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</si>
  <si>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</si>
  <si>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</si>
  <si>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</si>
  <si>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</si>
  <si>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</si>
  <si>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</si>
  <si>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</si>
  <si>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</si>
  <si>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</si>
  <si>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</si>
  <si>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</si>
  <si>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</si>
  <si>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</si>
  <si>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</si>
  <si>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</si>
  <si>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</si>
  <si>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</si>
  <si>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</si>
  <si>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</si>
  <si>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</si>
  <si>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</si>
  <si>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</si>
  <si>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</si>
  <si>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</si>
  <si>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</si>
  <si>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</si>
  <si>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</si>
  <si>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</si>
  <si>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</si>
  <si>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</si>
  <si>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</si>
  <si>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</si>
  <si>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</si>
  <si>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</si>
  <si>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</si>
  <si>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</si>
  <si>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</si>
  <si>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</si>
  <si>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</si>
  <si>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</si>
  <si>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</si>
  <si>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</si>
  <si>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</si>
  <si>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</si>
  <si>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</si>
  <si>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</si>
  <si>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</si>
  <si>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</si>
  <si>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</si>
  <si>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</si>
  <si>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</si>
  <si>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</si>
  <si>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</si>
  <si>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</si>
  <si>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</si>
  <si>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</si>
  <si>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</si>
  <si>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</si>
  <si>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</si>
  <si>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</si>
  <si>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</si>
  <si>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</si>
  <si>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</si>
  <si>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</si>
  <si>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</si>
  <si>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</si>
  <si>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</si>
  <si>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</si>
  <si>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</si>
  <si>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</si>
  <si>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</si>
  <si>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</si>
  <si>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</si>
  <si>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</si>
  <si>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</si>
  <si>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</si>
  <si>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</si>
  <si>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</si>
  <si>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</si>
  <si>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</si>
  <si>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</si>
  <si>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</si>
  <si>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</si>
  <si>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</si>
  <si>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</si>
  <si>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</si>
  <si>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</si>
  <si>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</si>
  <si>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</si>
  <si>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</si>
  <si>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</si>
  <si>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</si>
  <si>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</si>
  <si>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</si>
  <si>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</si>
  <si>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</si>
  <si>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</si>
  <si>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</si>
  <si>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</si>
  <si>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</si>
  <si>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</si>
  <si>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</si>
  <si>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</si>
  <si>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</si>
  <si>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</si>
  <si>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</si>
  <si>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</si>
  <si>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</si>
  <si>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</si>
  <si>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</si>
  <si>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</si>
  <si>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</si>
  <si>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</si>
  <si>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</si>
  <si>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</si>
  <si>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</si>
  <si>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</si>
  <si>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</si>
  <si>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</si>
  <si>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</si>
  <si>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</si>
  <si>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</si>
  <si>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</si>
  <si>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</si>
  <si>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</si>
  <si>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</si>
  <si>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</si>
  <si>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</si>
  <si>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</si>
  <si>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</si>
  <si>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</si>
  <si>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</si>
  <si>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</si>
  <si>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</si>
  <si>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</si>
  <si>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</si>
  <si>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</si>
  <si>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</si>
  <si>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</si>
  <si>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</si>
  <si>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</si>
  <si>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</si>
  <si>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</si>
  <si>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</si>
  <si>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</si>
  <si>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</si>
  <si>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</si>
  <si>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</si>
  <si>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</si>
  <si>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</si>
  <si>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</si>
  <si>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</si>
  <si>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</si>
  <si>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</si>
  <si>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</si>
  <si>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</si>
  <si>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</si>
  <si>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</si>
  <si>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</si>
  <si>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</si>
  <si>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</si>
  <si>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</si>
  <si>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</si>
  <si>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</si>
  <si>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</si>
  <si>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</si>
  <si>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</si>
  <si>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</si>
  <si>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</si>
  <si>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</si>
  <si>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</si>
  <si>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</si>
  <si>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</si>
  <si>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</si>
  <si>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</si>
  <si>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</si>
  <si>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</si>
  <si>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</si>
  <si>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</si>
  <si>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</si>
  <si>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</si>
  <si>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</si>
  <si>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</si>
  <si>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</si>
  <si>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</si>
  <si>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</si>
  <si>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</si>
  <si>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</si>
  <si>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</si>
  <si>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</si>
  <si>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</si>
  <si>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</si>
  <si>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</si>
  <si>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</si>
  <si>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</si>
  <si>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</si>
  <si>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</si>
  <si>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</si>
  <si>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</si>
  <si>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</si>
  <si>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</si>
  <si>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</si>
  <si>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</si>
  <si>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</si>
  <si>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</si>
  <si>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</si>
  <si>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</si>
  <si>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</si>
  <si>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</si>
  <si>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</si>
  <si>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</si>
  <si>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</si>
  <si>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</si>
  <si>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</si>
  <si>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</si>
  <si>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</si>
  <si>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</si>
  <si>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</si>
  <si>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</si>
  <si>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</si>
  <si>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</si>
  <si>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</si>
  <si>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</si>
  <si>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</si>
  <si>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</si>
  <si>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</si>
  <si>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</si>
  <si>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</si>
  <si>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</si>
  <si>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</si>
  <si>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</si>
  <si>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</si>
  <si>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</si>
  <si>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</si>
  <si>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</si>
  <si>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</si>
  <si>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</si>
  <si>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</si>
  <si>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</si>
  <si>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</si>
  <si>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</si>
  <si>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</si>
  <si>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</si>
  <si>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</si>
  <si>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</si>
  <si>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</si>
  <si>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</si>
  <si>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</si>
  <si>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</si>
  <si>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</si>
  <si>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</si>
  <si>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</si>
  <si>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</si>
  <si>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</si>
  <si>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</si>
  <si>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</si>
  <si>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</si>
  <si>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</si>
  <si>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</si>
  <si>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</si>
  <si>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</si>
  <si>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</si>
  <si>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</si>
  <si>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</si>
  <si>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</si>
  <si>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</si>
  <si>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</si>
  <si>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</si>
  <si>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</si>
  <si>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</si>
  <si>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</si>
  <si>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</si>
  <si>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</si>
  <si>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</si>
  <si>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</si>
  <si>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</si>
  <si>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</si>
  <si>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</si>
  <si>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</si>
  <si>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</si>
  <si>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</si>
  <si>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</si>
  <si>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</si>
  <si>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</si>
  <si>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</si>
  <si>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</si>
  <si>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</si>
  <si>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</si>
  <si>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</si>
  <si>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</si>
  <si>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</si>
  <si>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</si>
  <si>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</si>
  <si>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</si>
  <si>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</si>
  <si>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</si>
  <si>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</si>
  <si>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</si>
  <si>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</si>
  <si>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</si>
  <si>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</si>
  <si>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</si>
  <si>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</si>
  <si>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</si>
  <si>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</si>
  <si>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</si>
  <si>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</si>
  <si>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</si>
  <si>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</si>
  <si>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</si>
  <si>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</si>
  <si>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</si>
  <si>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</si>
  <si>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</si>
  <si>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</si>
  <si>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</si>
  <si>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</si>
  <si>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</si>
  <si>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</si>
  <si>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</si>
  <si>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</si>
  <si>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</si>
  <si>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</si>
  <si>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</si>
  <si>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</si>
  <si>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</si>
  <si>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</si>
  <si>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</si>
  <si>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</si>
  <si>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</si>
  <si>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</si>
  <si>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</si>
  <si>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</si>
  <si>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</si>
  <si>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</si>
  <si>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</si>
  <si>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</si>
  <si>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</si>
  <si>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</si>
  <si>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</si>
  <si>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</si>
  <si>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</si>
  <si>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</si>
  <si>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</si>
  <si>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</si>
  <si>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</si>
  <si>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</si>
  <si>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</si>
  <si>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</si>
  <si>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</si>
  <si>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</si>
  <si>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</si>
  <si>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</si>
  <si>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</si>
  <si>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</si>
  <si>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</si>
  <si>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</si>
  <si>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</si>
  <si>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</si>
  <si>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</si>
  <si>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</si>
  <si>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</si>
  <si>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</si>
  <si>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</si>
  <si>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</si>
  <si>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</si>
  <si>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</si>
  <si>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</si>
  <si>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</si>
  <si>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</si>
  <si>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</si>
  <si>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</si>
  <si>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</si>
  <si>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</si>
  <si>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</si>
  <si>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</si>
  <si>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</si>
  <si>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</si>
  <si>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</si>
  <si>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</si>
  <si>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</si>
  <si>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</si>
  <si>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</si>
  <si>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</si>
  <si>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</si>
  <si>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</si>
  <si>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</si>
  <si>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</si>
  <si>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</si>
  <si>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</si>
  <si>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</si>
  <si>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</si>
  <si>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</si>
  <si>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</si>
  <si>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</si>
  <si>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</si>
  <si>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</si>
  <si>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</si>
  <si>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</si>
  <si>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</si>
  <si>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</si>
  <si>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</si>
  <si>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</si>
  <si>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</si>
  <si>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</si>
  <si>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</si>
  <si>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</si>
  <si>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</si>
  <si>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</si>
  <si>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</si>
  <si>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</si>
  <si>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</si>
  <si>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</si>
  <si>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</si>
  <si>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</si>
  <si>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</si>
  <si>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</si>
  <si>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</si>
  <si>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</si>
  <si>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</si>
  <si>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</si>
  <si>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</si>
  <si>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</si>
  <si>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</si>
  <si>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</si>
  <si>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</si>
  <si>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</si>
  <si>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</si>
  <si>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</si>
  <si>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</si>
  <si>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</si>
  <si>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</si>
  <si>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</si>
  <si>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</si>
  <si>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</si>
  <si>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</si>
  <si>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</si>
  <si>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</si>
  <si>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</si>
  <si>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</si>
  <si>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</si>
  <si>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</si>
  <si>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</si>
  <si>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</si>
  <si>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</si>
  <si>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</si>
  <si>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</si>
  <si>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</si>
  <si>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</si>
  <si>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</si>
  <si>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</si>
  <si>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</si>
  <si>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</si>
  <si>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</si>
  <si>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</si>
  <si>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</si>
  <si>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</si>
  <si>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</si>
  <si>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</si>
  <si>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</si>
  <si>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</si>
  <si>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</si>
  <si>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</si>
  <si>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</si>
  <si>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</si>
  <si>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</si>
  <si>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</si>
  <si>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</si>
  <si>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</si>
  <si>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</si>
  <si>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</si>
  <si>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</si>
  <si>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</si>
  <si>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</si>
  <si>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</si>
  <si>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</si>
  <si>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</si>
  <si>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</si>
  <si>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</si>
  <si>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</si>
  <si>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</si>
  <si>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</si>
  <si>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</si>
  <si>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</si>
  <si>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</si>
  <si>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</si>
  <si>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</si>
  <si>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</si>
  <si>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</si>
  <si>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</si>
  <si>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</si>
  <si>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</si>
  <si>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</si>
  <si>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</si>
  <si>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</si>
  <si>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</si>
  <si>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</si>
  <si>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</si>
  <si>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</si>
  <si>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</si>
  <si>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</si>
  <si>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</si>
  <si>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</si>
  <si>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</si>
  <si>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</si>
  <si>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</si>
  <si>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</si>
  <si>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</si>
  <si>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</si>
  <si>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</si>
  <si>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</si>
  <si>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</si>
  <si>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</si>
  <si>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</si>
  <si>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</si>
  <si>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</si>
  <si>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</si>
  <si>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</si>
  <si>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</si>
  <si>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</si>
  <si>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</si>
  <si>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</si>
  <si>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</si>
  <si>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</si>
  <si>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</si>
  <si>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</si>
  <si>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</si>
  <si>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</si>
  <si>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</si>
  <si>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</si>
  <si>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</si>
  <si>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</si>
  <si>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</si>
  <si>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</si>
  <si>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</si>
  <si>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</si>
  <si>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</si>
  <si>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</si>
  <si>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</si>
  <si>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</si>
  <si>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</si>
  <si>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</si>
  <si>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</si>
  <si>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</si>
  <si>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</si>
  <si>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</si>
  <si>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</si>
  <si>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</si>
  <si>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</si>
  <si>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</si>
  <si>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</si>
  <si>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</si>
  <si>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</si>
  <si>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</si>
  <si>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</si>
  <si>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</si>
  <si>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</si>
  <si>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</si>
  <si>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</si>
  <si>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</si>
  <si>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</si>
  <si>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</si>
  <si>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</si>
  <si>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</si>
  <si>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</si>
  <si>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</si>
  <si>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</si>
  <si>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</si>
  <si>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</si>
  <si>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</si>
  <si>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</si>
  <si>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</si>
  <si>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</si>
  <si>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</si>
  <si>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</si>
  <si>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</si>
  <si>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</si>
  <si>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</si>
  <si>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</si>
  <si>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</si>
  <si>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</si>
  <si>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</si>
  <si>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</si>
  <si>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</si>
  <si>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</si>
  <si>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</si>
  <si>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</si>
  <si>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</si>
  <si>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</si>
  <si>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</si>
  <si>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</si>
  <si>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</si>
  <si>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</si>
  <si>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</si>
  <si>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</si>
  <si>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</si>
  <si>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</si>
  <si>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</si>
  <si>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</si>
  <si>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</si>
  <si>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</si>
  <si>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</si>
  <si>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</si>
  <si>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</si>
  <si>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</si>
  <si>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</si>
  <si>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</si>
  <si>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</si>
  <si>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</si>
  <si>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</si>
  <si>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</si>
  <si>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</si>
  <si>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</si>
  <si>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</si>
  <si>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</si>
  <si>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</si>
  <si>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</si>
  <si>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</si>
  <si>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</si>
  <si>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</si>
  <si>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</si>
  <si>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</si>
  <si>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</si>
  <si>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</si>
  <si>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</si>
  <si>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</si>
  <si>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</si>
  <si>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</si>
  <si>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</si>
  <si>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</si>
  <si>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</si>
  <si>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</si>
  <si>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</si>
  <si>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</si>
  <si>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</si>
  <si>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</si>
  <si>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</si>
  <si>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</si>
  <si>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</si>
  <si>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</si>
  <si>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</si>
  <si>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</si>
  <si>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</si>
  <si>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</si>
  <si>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</si>
  <si>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</si>
  <si>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</si>
  <si>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</si>
  <si>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</si>
  <si>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</si>
  <si>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</si>
  <si>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</si>
  <si>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</si>
  <si>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</si>
  <si>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</si>
  <si>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</si>
  <si>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</si>
  <si>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</si>
  <si>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</si>
  <si>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</si>
  <si>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</si>
  <si>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</si>
  <si>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</si>
  <si>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</si>
  <si>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</si>
  <si>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</si>
  <si>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</si>
  <si>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</si>
  <si>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</si>
  <si>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</si>
  <si>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</si>
  <si>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</si>
  <si>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</si>
  <si>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</si>
  <si>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</si>
  <si>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</si>
  <si>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</si>
  <si>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</si>
  <si>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</si>
  <si>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</si>
  <si>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</si>
  <si>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</si>
  <si>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</si>
  <si>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</si>
  <si>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</si>
  <si>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</si>
  <si>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</si>
  <si>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</si>
  <si>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</si>
  <si>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</si>
  <si>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</si>
  <si>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</si>
  <si>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</si>
  <si>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</si>
  <si>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</si>
  <si>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</si>
  <si>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</si>
  <si>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</si>
  <si>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</si>
  <si>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</si>
  <si>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</si>
  <si>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</si>
  <si>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</si>
  <si>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</si>
  <si>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</si>
  <si>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</si>
  <si>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</si>
  <si>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</si>
  <si>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</si>
  <si>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</si>
  <si>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</si>
  <si>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</si>
  <si>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</si>
  <si>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</si>
  <si>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</si>
  <si>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</si>
  <si>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</si>
  <si>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</si>
  <si>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</si>
  <si>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</si>
  <si>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</si>
  <si>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</si>
  <si>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</si>
  <si>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</si>
  <si>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</si>
  <si>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</si>
  <si>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</si>
  <si>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</si>
  <si>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</si>
  <si>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</si>
  <si>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</si>
  <si>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</si>
  <si>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</si>
  <si>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</si>
  <si>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</si>
  <si>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</si>
  <si>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</si>
  <si>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</si>
  <si>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</si>
  <si>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</si>
  <si>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</si>
  <si>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</si>
  <si>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</si>
  <si>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</si>
  <si>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</si>
  <si>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</si>
  <si>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</si>
  <si>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</si>
  <si>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</si>
  <si>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</si>
  <si>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</si>
  <si>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</si>
  <si>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</si>
  <si>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</si>
  <si>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</si>
  <si>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</si>
  <si>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</si>
  <si>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</si>
  <si>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</si>
  <si>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</si>
  <si>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</si>
  <si>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</si>
  <si>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</si>
  <si>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</si>
  <si>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</si>
  <si>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</si>
  <si>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</si>
  <si>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</si>
  <si>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</si>
  <si>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</si>
  <si>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</si>
  <si>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</si>
  <si>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</si>
  <si>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</si>
  <si>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</si>
  <si>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</si>
  <si>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</si>
  <si>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</si>
  <si>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</si>
  <si>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</si>
  <si>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</si>
  <si>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</si>
  <si>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</si>
  <si>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</si>
  <si>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</si>
  <si>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</si>
  <si>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</si>
  <si>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</si>
  <si>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</si>
  <si>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</si>
  <si>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</si>
  <si>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</si>
  <si>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</si>
  <si>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</si>
  <si>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</si>
  <si>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</si>
  <si>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</si>
  <si>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</si>
  <si>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</si>
  <si>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</si>
  <si>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</si>
  <si>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</si>
  <si>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</si>
  <si>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</si>
  <si>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</si>
  <si>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</si>
  <si>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</si>
  <si>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</si>
  <si>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</si>
  <si>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</si>
  <si>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</si>
  <si>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</si>
  <si>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</si>
  <si>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</si>
  <si>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</si>
  <si>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</si>
  <si>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</si>
  <si>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</si>
  <si>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</si>
  <si>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</si>
  <si>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</si>
  <si>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</si>
  <si>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</si>
  <si>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</si>
  <si>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</si>
  <si>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</si>
  <si>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</si>
  <si>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</si>
  <si>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</si>
  <si>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</si>
  <si>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</si>
  <si>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</si>
  <si>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</si>
  <si>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</si>
  <si>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</si>
  <si>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</si>
  <si>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</si>
  <si>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</si>
  <si>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</si>
  <si>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</si>
  <si>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</si>
  <si>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</si>
  <si>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</si>
  <si>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</si>
  <si>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</si>
  <si>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</si>
  <si>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</si>
  <si>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</si>
  <si>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</si>
  <si>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</si>
  <si>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</si>
  <si>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</si>
  <si>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</si>
  <si>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</si>
  <si>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</si>
  <si>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</si>
  <si>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</si>
  <si>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</si>
  <si>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</si>
  <si>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</si>
  <si>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</si>
  <si>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</si>
  <si>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</si>
  <si>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</si>
  <si>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</si>
  <si>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</si>
  <si>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</si>
  <si>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</si>
  <si>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</si>
  <si>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</si>
  <si>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</si>
  <si>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</si>
  <si>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</si>
  <si>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</si>
  <si>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</si>
  <si>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</si>
  <si>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</si>
  <si>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</si>
  <si>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</si>
  <si>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</si>
  <si>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</si>
  <si>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</si>
  <si>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</si>
  <si>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</si>
  <si>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</si>
  <si>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</si>
  <si>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</si>
  <si>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</si>
  <si>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</si>
  <si>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</si>
  <si>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</si>
  <si>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</si>
  <si>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</si>
  <si>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</si>
  <si>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</si>
  <si>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</si>
  <si>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</si>
  <si>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</si>
  <si>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</si>
  <si>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</si>
  <si>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</si>
  <si>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</si>
  <si>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</si>
  <si>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</si>
  <si>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</si>
  <si>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</si>
  <si>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</si>
  <si>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</si>
  <si>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</si>
  <si>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</si>
  <si>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</si>
  <si>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</si>
  <si>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</si>
  <si>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</si>
  <si>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</si>
  <si>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</si>
  <si>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</si>
  <si>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</si>
  <si>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</si>
  <si>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</si>
  <si>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</si>
  <si>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</si>
  <si>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</si>
  <si>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</si>
  <si>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</si>
  <si>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</si>
  <si>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</si>
  <si>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</si>
  <si>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</si>
  <si>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</si>
  <si>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</si>
  <si>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</si>
  <si>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</si>
  <si>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</si>
  <si>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</si>
  <si>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</si>
  <si>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</si>
  <si>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</si>
  <si>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</si>
  <si>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</si>
  <si>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</si>
  <si>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</si>
  <si>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</si>
  <si>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</si>
  <si>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</si>
  <si>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</si>
  <si>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</si>
  <si>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</si>
  <si>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</si>
  <si>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</si>
  <si>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</si>
  <si>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</si>
  <si>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</si>
  <si>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</si>
  <si>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</si>
  <si>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</si>
  <si>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</si>
  <si>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</si>
  <si>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</si>
  <si>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</si>
  <si>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</si>
  <si>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</si>
  <si>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</si>
  <si>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</si>
  <si>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</si>
  <si>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</si>
  <si>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</si>
  <si>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</si>
  <si>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</si>
  <si>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</si>
  <si>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</si>
  <si>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</si>
  <si>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</si>
  <si>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</si>
  <si>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</si>
  <si>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</si>
  <si>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</si>
  <si>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</si>
  <si>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</si>
  <si>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</si>
  <si>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</si>
  <si>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</si>
  <si>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</si>
  <si>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</si>
  <si>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</si>
  <si>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</si>
  <si>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</si>
  <si>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</si>
  <si>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</si>
  <si>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</si>
  <si>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</si>
  <si>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</si>
  <si>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</si>
  <si>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</si>
  <si>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</si>
  <si>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</si>
  <si>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</si>
  <si>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</si>
  <si>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</si>
  <si>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</si>
  <si>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</si>
  <si>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</si>
  <si>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</si>
  <si>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</si>
  <si>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</si>
  <si>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</si>
  <si>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</si>
  <si>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</si>
  <si>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</si>
  <si>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</si>
  <si>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</si>
  <si>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</si>
  <si>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</si>
  <si>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</si>
  <si>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</si>
  <si>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</si>
  <si>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</si>
  <si>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</si>
  <si>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</si>
  <si>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</si>
  <si>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</si>
  <si>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</si>
  <si>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</si>
  <si>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</si>
  <si>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</si>
  <si>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</si>
  <si>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</si>
  <si>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</si>
  <si>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</si>
  <si>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</si>
  <si>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</si>
  <si>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</si>
  <si>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</si>
  <si>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</si>
  <si>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</si>
  <si>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</si>
  <si>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</si>
  <si>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</si>
  <si>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</si>
  <si>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</si>
  <si>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</si>
  <si>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</si>
  <si>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</si>
  <si>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</si>
  <si>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</si>
  <si>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</si>
  <si>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</si>
  <si>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</si>
  <si>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</si>
  <si>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</si>
  <si>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</si>
  <si>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</si>
  <si>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</si>
  <si>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</si>
  <si>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</si>
  <si>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</si>
  <si>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</si>
  <si>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</si>
  <si>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</si>
  <si>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</si>
  <si>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</si>
  <si>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</si>
  <si>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</si>
  <si>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</si>
  <si>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</si>
  <si>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</si>
  <si>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</si>
  <si>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</si>
  <si>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</si>
  <si>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</si>
  <si>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</si>
  <si>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</si>
  <si>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</si>
  <si>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</si>
  <si>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</si>
  <si>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</si>
  <si>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</si>
  <si>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</si>
  <si>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</si>
  <si>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</si>
  <si>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</si>
  <si>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</si>
  <si>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</si>
  <si>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</si>
  <si>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</si>
  <si>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</si>
  <si>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</si>
  <si>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</si>
  <si>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</si>
  <si>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</si>
  <si>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</si>
  <si>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</si>
  <si>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</si>
  <si>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</si>
  <si>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</si>
  <si>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</si>
  <si>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</si>
  <si>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</si>
  <si>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</si>
  <si>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</si>
  <si>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</si>
  <si>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</si>
  <si>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</si>
  <si>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</si>
  <si>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</si>
  <si>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</si>
  <si>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</si>
  <si>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</si>
  <si>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</si>
  <si>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</si>
  <si>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</si>
  <si>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</si>
  <si>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</si>
  <si>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</si>
  <si>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</si>
  <si>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</si>
  <si>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</si>
  <si>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</si>
  <si>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</si>
  <si>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</si>
  <si>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</si>
  <si>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</si>
  <si>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</si>
  <si>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</si>
  <si>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</si>
  <si>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</si>
  <si>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</si>
  <si>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</si>
  <si>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</si>
  <si>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</si>
  <si>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</si>
  <si>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</si>
  <si>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</si>
  <si>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</si>
  <si>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</si>
  <si>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</si>
  <si>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</si>
  <si>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</si>
  <si>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</si>
  <si>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</si>
  <si>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</si>
  <si>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</si>
  <si>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</si>
  <si>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</si>
  <si>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</si>
  <si>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</si>
  <si>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</si>
  <si>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</si>
  <si>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</si>
  <si>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</si>
  <si>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</si>
  <si>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</si>
  <si>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</si>
  <si>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</si>
  <si>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</si>
  <si>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</si>
  <si>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</si>
  <si>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</si>
  <si>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</si>
  <si>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</si>
  <si>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</si>
  <si>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</si>
  <si>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</si>
  <si>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</si>
  <si>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</si>
  <si>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</si>
  <si>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</si>
  <si>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</si>
  <si>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</si>
  <si>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</si>
  <si>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</si>
  <si>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</si>
  <si>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</si>
  <si>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</si>
  <si>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</si>
  <si>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</si>
  <si>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</si>
  <si>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</si>
  <si>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</si>
  <si>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</si>
  <si>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</si>
  <si>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</si>
  <si>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</si>
  <si>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</si>
  <si>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</si>
  <si>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</si>
  <si>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</si>
  <si>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</si>
  <si>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</si>
  <si>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</si>
  <si>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</si>
  <si>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</si>
  <si>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</si>
  <si>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</si>
  <si>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</si>
  <si>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</si>
  <si>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</si>
  <si>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</si>
  <si>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</si>
  <si>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</si>
  <si>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</si>
  <si>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</si>
  <si>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</si>
  <si>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</si>
  <si>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</si>
  <si>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</si>
  <si>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</si>
  <si>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</si>
  <si>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</si>
  <si>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</si>
  <si>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</si>
  <si>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</si>
  <si>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</si>
  <si>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</si>
  <si>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</si>
  <si>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</si>
  <si>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</si>
  <si>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</si>
  <si>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</si>
  <si>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</si>
  <si>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</si>
  <si>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</si>
  <si>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</si>
  <si>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</si>
  <si>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</si>
  <si>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</si>
  <si>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</si>
  <si>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</si>
  <si>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</si>
  <si>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</si>
  <si>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</si>
  <si>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</si>
  <si>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</si>
  <si>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</si>
  <si>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</si>
  <si>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</si>
  <si>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</si>
  <si>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</si>
  <si>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</si>
  <si>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</si>
  <si>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</si>
  <si>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</si>
  <si>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</si>
  <si>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</si>
  <si>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</si>
  <si>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</si>
  <si>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</si>
  <si>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</si>
  <si>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</si>
  <si>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</si>
  <si>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</si>
  <si>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</si>
  <si>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</si>
  <si>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</si>
  <si>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</si>
  <si>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</si>
  <si>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</si>
  <si>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</si>
  <si>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</si>
  <si>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</si>
  <si>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</si>
  <si>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</si>
  <si>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</si>
  <si>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</si>
  <si>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</si>
  <si>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</si>
  <si>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</si>
  <si>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</si>
  <si>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</si>
  <si>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</si>
  <si>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</si>
  <si>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</si>
  <si>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</si>
  <si>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</si>
  <si>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</si>
  <si>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</si>
  <si>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</si>
  <si>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</si>
  <si>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</si>
  <si>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</si>
  <si>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</si>
  <si>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</si>
  <si>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</si>
  <si>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</si>
  <si>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</si>
  <si>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</si>
  <si>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</si>
  <si>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</si>
  <si>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</si>
  <si>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</si>
  <si>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</si>
  <si>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</si>
  <si>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</si>
  <si>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</si>
  <si>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</si>
  <si>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</si>
  <si>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</si>
  <si>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</si>
  <si>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</si>
  <si>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</si>
  <si>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</si>
  <si>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</si>
  <si>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</si>
  <si>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</si>
  <si>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</si>
  <si>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</si>
  <si>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</si>
  <si>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</si>
  <si>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</si>
  <si>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</si>
  <si>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</si>
  <si>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</si>
  <si>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</si>
  <si>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</si>
  <si>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</si>
  <si>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</si>
  <si>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</si>
  <si>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</si>
  <si>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</si>
  <si>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</si>
  <si>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</si>
  <si>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</si>
  <si>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</si>
  <si>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</si>
  <si>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</si>
  <si>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</si>
  <si>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</si>
  <si>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</si>
  <si>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</si>
  <si>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</si>
  <si>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</si>
  <si>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</si>
  <si>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</si>
  <si>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</si>
  <si>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</si>
  <si>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</si>
  <si>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</si>
  <si>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</si>
  <si>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</si>
  <si>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</si>
  <si>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</si>
  <si>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</si>
  <si>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</si>
  <si>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</si>
  <si>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</si>
  <si>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</si>
  <si>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</si>
  <si>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</si>
  <si>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</si>
  <si>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</si>
  <si>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</si>
  <si>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</si>
  <si>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</si>
  <si>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</si>
  <si>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</si>
  <si>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</si>
  <si>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</si>
  <si>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</si>
  <si>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</si>
  <si>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</si>
  <si>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</si>
  <si>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</si>
  <si>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</si>
  <si>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</si>
  <si>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</si>
  <si>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</si>
  <si>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</si>
  <si>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</si>
  <si>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</si>
  <si>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</si>
  <si>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</si>
  <si>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</si>
  <si>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</si>
  <si>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</si>
  <si>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</si>
  <si>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</si>
  <si>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</si>
  <si>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</si>
  <si>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</si>
  <si>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</si>
  <si>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</si>
  <si>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</si>
  <si>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</si>
  <si>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</si>
  <si>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</si>
  <si>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</si>
  <si>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</si>
  <si>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</si>
  <si>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</si>
  <si>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</si>
  <si>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</si>
  <si>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</si>
  <si>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</si>
  <si>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</si>
  <si>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</si>
  <si>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</si>
  <si>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</si>
  <si>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</si>
  <si>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</si>
  <si>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</si>
  <si>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</si>
  <si>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</si>
  <si>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</si>
  <si>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</si>
  <si>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</si>
  <si>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</si>
  <si>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</si>
  <si>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</si>
  <si>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</si>
  <si>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</si>
  <si>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</si>
  <si>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</si>
  <si>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</si>
  <si>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</si>
  <si>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</si>
  <si>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</si>
  <si>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</si>
  <si>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</si>
  <si>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</si>
  <si>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</si>
  <si>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</si>
  <si>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</si>
  <si>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</si>
  <si>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</si>
  <si>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</si>
  <si>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</si>
  <si>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</si>
  <si>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</si>
  <si>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</si>
  <si>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</si>
  <si>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</si>
  <si>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</si>
  <si>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</si>
  <si>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</si>
  <si>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</si>
  <si>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</si>
  <si>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</si>
  <si>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</si>
  <si>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</si>
  <si>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</si>
  <si>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</si>
  <si>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</si>
  <si>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</si>
  <si>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</si>
  <si>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</si>
  <si>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</si>
  <si>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</si>
  <si>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</si>
  <si>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</si>
  <si>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</si>
  <si>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</si>
  <si>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</si>
  <si>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</si>
  <si>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</si>
  <si>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</si>
  <si>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</si>
  <si>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</si>
  <si>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</si>
  <si>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</si>
  <si>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</si>
  <si>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</si>
  <si>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</si>
  <si>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</si>
  <si>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</si>
  <si>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</si>
  <si>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</si>
  <si>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</si>
  <si>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</si>
  <si>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</si>
  <si>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</si>
  <si>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</si>
  <si>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</si>
  <si>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</si>
  <si>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</si>
  <si>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</si>
  <si>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</si>
  <si>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</si>
  <si>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</si>
  <si>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</si>
  <si>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</si>
  <si>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</si>
  <si>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</si>
  <si>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</si>
  <si>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</si>
  <si>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</si>
  <si>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</si>
  <si>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</si>
  <si>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</si>
  <si>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</si>
  <si>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</si>
  <si>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</si>
  <si>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</si>
  <si>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</si>
  <si>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</si>
  <si>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</si>
  <si>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</si>
  <si>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</si>
  <si>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</si>
  <si>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</si>
  <si>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</si>
  <si>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</si>
  <si>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</si>
  <si>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</si>
  <si>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</si>
  <si>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</si>
  <si>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</si>
  <si>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</si>
  <si>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</si>
  <si>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</si>
  <si>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</si>
  <si>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</si>
  <si>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</si>
  <si>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</si>
  <si>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</si>
  <si>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</si>
  <si>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</si>
  <si>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</si>
  <si>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</si>
  <si>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</si>
  <si>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</si>
  <si>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</si>
  <si>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</si>
  <si>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</si>
  <si>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</si>
  <si>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</si>
  <si>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</si>
  <si>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</si>
  <si>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</si>
  <si>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</si>
  <si>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</si>
  <si>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</si>
  <si>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</si>
  <si>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</si>
  <si>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</si>
  <si>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</si>
  <si>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</si>
  <si>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</si>
  <si>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</si>
  <si>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</si>
  <si>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</si>
  <si>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</si>
  <si>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</si>
  <si>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</si>
  <si>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</si>
  <si>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</si>
  <si>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</si>
  <si>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</si>
  <si>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</si>
  <si>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</si>
  <si>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</si>
  <si>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</si>
  <si>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</si>
  <si>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</si>
  <si>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</si>
  <si>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</si>
  <si>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</si>
  <si>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</si>
  <si>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</si>
  <si>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</si>
  <si>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</si>
  <si>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</si>
  <si>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</si>
  <si>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</si>
  <si>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</si>
  <si>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</si>
  <si>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</si>
  <si>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</si>
  <si>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</si>
  <si>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</si>
  <si>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</si>
  <si>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</si>
  <si>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</si>
  <si>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</si>
  <si>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</si>
  <si>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</si>
  <si>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</si>
  <si>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</si>
  <si>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</si>
  <si>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</si>
  <si>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</si>
  <si>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</si>
  <si>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</si>
  <si>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</si>
  <si>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</si>
  <si>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</si>
  <si>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</si>
  <si>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</si>
  <si>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</si>
  <si>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</si>
  <si>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</si>
  <si>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</si>
  <si>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</si>
  <si>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</si>
  <si>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</si>
  <si>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</si>
  <si>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</si>
  <si>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</si>
  <si>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</si>
  <si>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</si>
  <si>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</si>
  <si>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</si>
  <si>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</si>
  <si>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</si>
  <si>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</si>
  <si>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</si>
  <si>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</si>
  <si>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</si>
  <si>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</si>
  <si>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</si>
  <si>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</si>
  <si>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</si>
  <si>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</si>
  <si>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</si>
  <si>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</si>
  <si>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</si>
  <si>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</si>
  <si>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</si>
  <si>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</si>
  <si>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</si>
  <si>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</si>
  <si>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</si>
  <si>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</si>
  <si>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</si>
  <si>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</si>
  <si>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</si>
  <si>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</si>
  <si>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</si>
  <si>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</si>
  <si>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</si>
  <si>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</si>
  <si>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</si>
  <si>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</si>
  <si>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</si>
  <si>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</si>
  <si>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</si>
  <si>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</si>
  <si>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</si>
  <si>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</si>
  <si>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</si>
  <si>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</si>
  <si>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</si>
  <si>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</si>
  <si>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</si>
  <si>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</si>
  <si>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</si>
  <si>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</si>
  <si>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</si>
  <si>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</si>
  <si>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</si>
  <si>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</si>
  <si>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</si>
  <si>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</si>
  <si>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</si>
  <si>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</si>
  <si>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</si>
  <si>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</si>
  <si>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</si>
  <si>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</si>
  <si>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</si>
  <si>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</si>
  <si>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</si>
  <si>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</si>
  <si>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</si>
  <si>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</si>
  <si>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</si>
  <si>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</si>
  <si>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</si>
  <si>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</si>
  <si>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</si>
  <si>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</si>
  <si>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</si>
  <si>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</si>
  <si>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</si>
  <si>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</si>
  <si>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</si>
  <si>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</si>
  <si>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</si>
  <si>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</si>
  <si>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</si>
  <si>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</si>
  <si>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</si>
  <si>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</si>
  <si>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</si>
  <si>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</si>
  <si>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</si>
  <si>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</si>
  <si>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</si>
  <si>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</si>
  <si>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</si>
  <si>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</si>
  <si>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</si>
  <si>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</si>
  <si>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</si>
  <si>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</si>
  <si>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</si>
  <si>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</si>
  <si>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</si>
  <si>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</si>
  <si>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</si>
  <si>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</si>
  <si>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</si>
  <si>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</si>
  <si>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</si>
  <si>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</si>
  <si>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</si>
  <si>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</si>
  <si>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</si>
  <si>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</si>
  <si>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</si>
  <si>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</si>
  <si>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</si>
  <si>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</si>
  <si>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</si>
  <si>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</si>
  <si>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</si>
  <si>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</si>
  <si>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</si>
  <si>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</si>
  <si>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</si>
  <si>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</si>
  <si>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</si>
  <si>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</si>
  <si>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</si>
  <si>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</si>
  <si>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</si>
  <si>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</si>
  <si>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</si>
  <si>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</si>
  <si>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</si>
  <si>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</si>
  <si>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</si>
  <si>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</si>
  <si>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</si>
  <si>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</si>
  <si>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</si>
  <si>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</si>
  <si>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</si>
  <si>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</si>
  <si>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</si>
  <si>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</si>
  <si>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</si>
  <si>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</si>
  <si>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</si>
  <si>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</si>
  <si>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</si>
  <si>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</si>
  <si>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</si>
  <si>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</si>
  <si>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</si>
  <si>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</si>
  <si>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</si>
  <si>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</si>
  <si>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</si>
  <si>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</si>
  <si>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</si>
  <si>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</si>
  <si>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</si>
  <si>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</si>
  <si>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</si>
  <si>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</si>
  <si>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</si>
  <si>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</si>
  <si>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</si>
  <si>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</si>
  <si>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</si>
  <si>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</si>
  <si>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</si>
  <si>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</si>
  <si>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</si>
  <si>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</si>
  <si>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</si>
  <si>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</si>
  <si>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</si>
  <si>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</si>
  <si>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</si>
  <si>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</si>
  <si>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</si>
  <si>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</si>
  <si>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</si>
  <si>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</si>
  <si>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</si>
  <si>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</si>
  <si>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</si>
  <si>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</si>
  <si>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</si>
  <si>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</si>
  <si>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</si>
  <si>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</si>
  <si>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</si>
  <si>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</si>
  <si>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</si>
  <si>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</si>
  <si>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</si>
  <si>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</si>
  <si>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</si>
  <si>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</si>
  <si>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</si>
  <si>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</si>
  <si>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</si>
  <si>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</si>
  <si>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</si>
  <si>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</si>
  <si>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</si>
  <si>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</si>
  <si>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</si>
  <si>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</si>
  <si>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</si>
  <si>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</si>
  <si>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</si>
  <si>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</si>
  <si>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</si>
  <si>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</si>
  <si>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</si>
  <si>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</si>
  <si>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</si>
  <si>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</si>
  <si>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</si>
  <si>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</si>
  <si>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</si>
  <si>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</si>
  <si>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</si>
  <si>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</si>
  <si>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</si>
  <si>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</si>
  <si>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</si>
  <si>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</si>
  <si>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</si>
  <si>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</si>
  <si>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</si>
  <si>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</si>
  <si>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</si>
  <si>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</si>
  <si>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</si>
  <si>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</si>
  <si>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</si>
  <si>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</si>
  <si>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</si>
  <si>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</si>
  <si>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</si>
  <si>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</si>
  <si>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</si>
  <si>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</si>
  <si>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</si>
  <si>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</si>
  <si>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</si>
  <si>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</si>
  <si>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</si>
  <si>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</si>
  <si>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</si>
  <si>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</si>
  <si>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</si>
  <si>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</si>
  <si>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</si>
  <si>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</si>
  <si>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</si>
  <si>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</si>
  <si>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</si>
  <si>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</si>
  <si>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</si>
  <si>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</si>
  <si>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</si>
  <si>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</si>
  <si>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</si>
  <si>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</si>
  <si>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</si>
  <si>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</si>
  <si>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</si>
  <si>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</si>
  <si>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</si>
  <si>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</si>
  <si>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</si>
  <si>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</si>
  <si>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</si>
  <si>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</si>
  <si>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</si>
  <si>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</si>
  <si>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</si>
  <si>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</si>
  <si>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</si>
  <si>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</si>
  <si>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</si>
  <si>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</si>
  <si>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</si>
  <si>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</si>
  <si>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</si>
  <si>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</si>
  <si>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</si>
  <si>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</si>
  <si>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</si>
  <si>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</si>
  <si>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</si>
  <si>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</si>
  <si>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</si>
  <si>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</si>
  <si>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</si>
  <si>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</si>
  <si>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</si>
  <si>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</si>
  <si>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</si>
  <si>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</si>
  <si>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</si>
  <si>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</si>
  <si>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</si>
  <si>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</si>
  <si>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</si>
  <si>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</si>
  <si>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</si>
  <si>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</si>
  <si>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</si>
  <si>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</si>
  <si>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</si>
  <si>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</si>
  <si>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</si>
  <si>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</si>
  <si>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</si>
  <si>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</si>
  <si>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</si>
  <si>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</si>
  <si>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</si>
  <si>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</si>
  <si>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</si>
  <si>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</si>
  <si>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</si>
  <si>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</si>
  <si>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</si>
  <si>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</si>
  <si>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</si>
  <si>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</si>
  <si>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</si>
  <si>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</si>
  <si>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</si>
  <si>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</si>
  <si>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</si>
  <si>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</si>
  <si>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</si>
  <si>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</si>
  <si>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</si>
  <si>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</si>
  <si>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</si>
  <si>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</si>
  <si>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</si>
  <si>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</si>
  <si>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</si>
  <si>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</si>
  <si>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</si>
  <si>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</si>
  <si>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</si>
  <si>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</si>
  <si>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</si>
  <si>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</si>
  <si>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</si>
  <si>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</si>
  <si>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</si>
  <si>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</si>
  <si>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</si>
  <si>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</si>
  <si>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</si>
  <si>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</si>
  <si>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</si>
  <si>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</si>
  <si>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</si>
  <si>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</si>
  <si>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</si>
  <si>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</si>
  <si>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</si>
  <si>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</si>
  <si>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</si>
  <si>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</si>
  <si>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</si>
  <si>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</si>
  <si>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</si>
  <si>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</si>
  <si>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</si>
  <si>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</si>
  <si>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</si>
  <si>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</si>
  <si>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</si>
  <si>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</si>
  <si>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</si>
  <si>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</si>
  <si>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</si>
  <si>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</si>
  <si>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</si>
  <si>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</si>
  <si>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</si>
  <si>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</si>
  <si>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</si>
  <si>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</si>
  <si>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</si>
  <si>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</si>
  <si>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</si>
  <si>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</si>
  <si>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</si>
  <si>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</si>
  <si>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</si>
  <si>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</si>
  <si>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</si>
  <si>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</si>
  <si>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</si>
  <si>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</si>
  <si>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</si>
  <si>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</si>
  <si>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</si>
  <si>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</si>
  <si>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</si>
  <si>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</si>
  <si>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</si>
  <si>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</si>
  <si>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</si>
  <si>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</si>
  <si>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</si>
  <si>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</si>
  <si>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</si>
  <si>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</si>
  <si>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</si>
  <si>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</si>
  <si>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</si>
  <si>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</si>
  <si>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</si>
  <si>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</si>
  <si>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</si>
  <si>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</si>
  <si>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</si>
  <si>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</si>
  <si>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</si>
  <si>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</si>
  <si>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</si>
  <si>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</si>
  <si>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</si>
  <si>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</si>
  <si>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</si>
  <si>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</si>
  <si>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</si>
  <si>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</si>
  <si>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</si>
  <si>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</si>
  <si>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</si>
  <si>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</si>
  <si>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</si>
  <si>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</si>
  <si>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</si>
  <si>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</si>
  <si>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</si>
  <si>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</si>
  <si>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</si>
  <si>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</si>
  <si>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</si>
  <si>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</si>
  <si>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</si>
  <si>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</si>
  <si>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</si>
  <si>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</si>
  <si>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</si>
  <si>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</si>
  <si>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</si>
  <si>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</si>
  <si>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</si>
  <si>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</si>
  <si>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</si>
  <si>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</si>
  <si>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</si>
  <si>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</si>
  <si>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</si>
  <si>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</si>
  <si>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</si>
  <si>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</si>
  <si>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</si>
  <si>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</si>
  <si>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</si>
  <si>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</si>
  <si>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</si>
  <si>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</si>
  <si>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</si>
  <si>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</si>
  <si>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</si>
  <si>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</si>
  <si>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</si>
  <si>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</si>
  <si>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</si>
  <si>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</si>
  <si>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</si>
  <si>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</si>
  <si>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</si>
  <si>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</si>
  <si>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</si>
  <si>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</si>
  <si>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</si>
  <si>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</si>
  <si>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</si>
  <si>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</si>
  <si>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</si>
  <si>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</si>
  <si>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</si>
  <si>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</si>
  <si>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</si>
  <si>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</si>
  <si>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</si>
  <si>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</si>
  <si>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</si>
  <si>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</si>
  <si>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</si>
  <si>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</si>
  <si>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</si>
  <si>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</si>
  <si>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</si>
  <si>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</si>
  <si>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</si>
  <si>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</si>
  <si>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</si>
  <si>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</si>
  <si>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</si>
  <si>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</si>
  <si>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</si>
  <si>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</si>
  <si>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</si>
  <si>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</si>
  <si>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</si>
  <si>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</si>
  <si>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</si>
  <si>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</si>
  <si>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</si>
  <si>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</si>
  <si>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</si>
  <si>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</si>
  <si>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</si>
  <si>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</si>
  <si>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</si>
  <si>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</si>
  <si>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</si>
  <si>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</si>
  <si>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</si>
  <si>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</si>
  <si>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</si>
  <si>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</si>
  <si>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</si>
  <si>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</si>
  <si>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</si>
  <si>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</si>
  <si>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</si>
  <si>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</si>
  <si>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</si>
  <si>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</si>
  <si>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</si>
  <si>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</si>
  <si>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</si>
  <si>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</si>
  <si>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</si>
  <si>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</si>
  <si>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</si>
  <si>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</si>
  <si>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</si>
  <si>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</si>
  <si>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</si>
  <si>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</si>
  <si>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</si>
  <si>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</si>
  <si>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</si>
  <si>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</si>
  <si>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</si>
  <si>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</si>
  <si>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</si>
  <si>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</si>
  <si>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</si>
  <si>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</si>
  <si>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</si>
  <si>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</si>
  <si>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</si>
  <si>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</si>
  <si>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</si>
  <si>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</si>
  <si>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</si>
  <si>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</si>
  <si>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</si>
  <si>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</si>
  <si>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</si>
  <si>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</si>
  <si>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</si>
  <si>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</si>
  <si>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</si>
  <si>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</si>
  <si>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</si>
  <si>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</si>
  <si>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</si>
  <si>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</si>
  <si>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</si>
  <si>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</si>
  <si>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</si>
  <si>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</si>
  <si>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</si>
  <si>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</si>
  <si>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</si>
  <si>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</si>
  <si>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</si>
  <si>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</si>
  <si>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</si>
  <si>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</si>
  <si>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</si>
  <si>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</si>
  <si>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</si>
  <si>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</si>
  <si>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</si>
  <si>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</si>
  <si>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</si>
  <si>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</si>
  <si>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</si>
  <si>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</si>
  <si>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</si>
  <si>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</si>
  <si>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</si>
  <si>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</si>
  <si>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</si>
  <si>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</si>
  <si>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</si>
  <si>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</si>
  <si>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</si>
  <si>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</si>
  <si>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</si>
  <si>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</si>
  <si>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</si>
  <si>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</si>
  <si>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</si>
  <si>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</si>
  <si>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</si>
  <si>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</si>
  <si>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</si>
  <si>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</si>
  <si>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</si>
  <si>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</si>
  <si>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</si>
  <si>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</si>
  <si>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</si>
  <si>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</si>
  <si>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</si>
  <si>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</si>
  <si>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</si>
  <si>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</si>
  <si>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</si>
  <si>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</si>
  <si>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</si>
  <si>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</si>
  <si>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</si>
  <si>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</si>
  <si>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</si>
  <si>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</si>
  <si>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</si>
  <si>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</si>
  <si>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</si>
  <si>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</si>
  <si>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</si>
  <si>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</si>
  <si>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</si>
  <si>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</si>
  <si>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</si>
  <si>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</si>
  <si>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</si>
  <si>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</si>
  <si>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</si>
  <si>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</si>
  <si>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</si>
  <si>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</si>
  <si>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</si>
  <si>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</si>
  <si>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</si>
  <si>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</si>
  <si>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</si>
  <si>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</si>
  <si>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</si>
  <si>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</si>
  <si>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</si>
  <si>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</si>
  <si>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</si>
  <si>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</si>
  <si>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</si>
  <si>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</si>
  <si>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</si>
  <si>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</si>
  <si>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</si>
  <si>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</si>
  <si>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</si>
  <si>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</si>
  <si>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</si>
  <si>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</si>
  <si>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</si>
  <si>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</si>
  <si>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</si>
  <si>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</si>
  <si>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</si>
  <si>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</si>
  <si>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</si>
  <si>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</si>
  <si>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</si>
  <si>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</si>
  <si>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</si>
  <si>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</si>
  <si>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</si>
  <si>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</si>
  <si>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</si>
  <si>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</si>
  <si>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</si>
  <si>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</si>
  <si>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</si>
  <si>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</si>
  <si>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</si>
  <si>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</si>
  <si>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</si>
  <si>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</si>
  <si>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</si>
  <si>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</si>
  <si>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</si>
  <si>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</si>
  <si>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</si>
  <si>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</si>
  <si>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</si>
  <si>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</si>
  <si>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</si>
  <si>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</si>
  <si>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</si>
  <si>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</si>
  <si>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</si>
  <si>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</si>
  <si>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</si>
  <si>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</si>
  <si>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</si>
  <si>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</si>
  <si>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</si>
  <si>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</si>
  <si>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</si>
  <si>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</si>
  <si>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</si>
  <si>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</si>
  <si>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</si>
  <si>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</si>
  <si>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</si>
  <si>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</si>
  <si>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</si>
  <si>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</si>
  <si>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</si>
  <si>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</si>
  <si>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</si>
  <si>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</si>
  <si>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</si>
  <si>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</si>
  <si>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</si>
  <si>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</si>
  <si>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</si>
  <si>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</si>
  <si>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</si>
  <si>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</si>
  <si>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</si>
  <si>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</si>
  <si>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</si>
  <si>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</si>
  <si>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</si>
  <si>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</si>
  <si>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</si>
  <si>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</si>
  <si>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</si>
  <si>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</si>
  <si>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</si>
  <si>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</si>
  <si>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</si>
  <si>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</si>
  <si>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</si>
  <si>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</si>
  <si>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</si>
  <si>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</si>
  <si>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</si>
  <si>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</si>
  <si>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</si>
  <si>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</si>
  <si>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</si>
  <si>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</si>
  <si>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</si>
  <si>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</si>
  <si>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</si>
  <si>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</si>
  <si>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</si>
  <si>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</si>
  <si>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</si>
  <si>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</si>
  <si>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</si>
  <si>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</si>
  <si>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</si>
  <si>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</si>
  <si>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</si>
  <si>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</si>
  <si>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</si>
  <si>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</si>
  <si>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</si>
  <si>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</si>
  <si>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</si>
  <si>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</si>
  <si>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</si>
  <si>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</si>
  <si>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</si>
  <si>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</si>
  <si>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</si>
  <si>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</si>
  <si>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</si>
  <si>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</si>
  <si>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</si>
  <si>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</si>
  <si>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</si>
  <si>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</si>
  <si>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</si>
  <si>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</si>
  <si>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</si>
  <si>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</si>
  <si>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</si>
  <si>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</si>
  <si>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</si>
  <si>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</si>
  <si>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</si>
  <si>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</si>
  <si>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</si>
  <si>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</si>
  <si>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</si>
  <si>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</si>
  <si>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</si>
  <si>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</si>
  <si>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</si>
  <si>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</si>
  <si>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</si>
  <si>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</si>
  <si>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</si>
  <si>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</si>
  <si>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</si>
  <si>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</si>
  <si>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</si>
  <si>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</si>
  <si>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</si>
  <si>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</si>
  <si>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</si>
  <si>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</si>
  <si>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</si>
  <si>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</si>
  <si>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</si>
  <si>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</si>
  <si>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</si>
  <si>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</si>
  <si>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</si>
  <si>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</si>
  <si>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</si>
  <si>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</si>
  <si>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</si>
  <si>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</si>
  <si>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</si>
  <si>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</si>
  <si>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</si>
  <si>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</si>
  <si>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</si>
  <si>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</si>
  <si>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</si>
  <si>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</si>
  <si>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</si>
  <si>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</si>
  <si>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</si>
  <si>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</si>
  <si>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</si>
  <si>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</si>
  <si>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</si>
  <si>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</si>
  <si>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</si>
  <si>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</si>
  <si>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</si>
  <si>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</si>
  <si>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</si>
  <si>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</si>
  <si>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</si>
  <si>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</si>
  <si>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</si>
  <si>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</si>
  <si>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</si>
  <si>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</si>
  <si>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</si>
  <si>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</si>
  <si>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</si>
  <si>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</si>
  <si>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</si>
  <si>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</si>
  <si>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</si>
  <si>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</si>
  <si>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</si>
  <si>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</si>
  <si>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</si>
  <si>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</si>
  <si>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</si>
  <si>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</si>
  <si>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</si>
  <si>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</si>
  <si>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</si>
  <si>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</si>
  <si>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</si>
  <si>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</si>
  <si>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</si>
  <si>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</si>
  <si>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</si>
  <si>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</si>
  <si>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</si>
  <si>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</si>
  <si>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</si>
  <si>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</si>
  <si>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</si>
  <si>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</si>
  <si>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</si>
  <si>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</si>
  <si>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</si>
  <si>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</si>
  <si>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</si>
  <si>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</si>
  <si>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</si>
  <si>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</si>
  <si>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</si>
  <si>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</si>
  <si>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</si>
  <si>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</si>
  <si>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</si>
  <si>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</si>
  <si>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</si>
  <si>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</si>
  <si>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</si>
  <si>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</si>
  <si>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</si>
  <si>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</si>
  <si>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</si>
  <si>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</si>
  <si>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</si>
  <si>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</si>
  <si>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</si>
  <si>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</si>
  <si>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</si>
  <si>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</si>
  <si>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</si>
  <si>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</si>
  <si>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</si>
  <si>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</si>
  <si>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</si>
  <si>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</si>
  <si>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</si>
  <si>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</si>
  <si>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</si>
  <si>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</si>
  <si>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</si>
  <si>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</si>
  <si>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</si>
  <si>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</si>
  <si>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</si>
  <si>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</si>
  <si>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</si>
  <si>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</si>
  <si>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</si>
  <si>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</si>
  <si>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</si>
  <si>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</si>
  <si>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</si>
  <si>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</si>
  <si>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</si>
  <si>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</si>
  <si>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</si>
  <si>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</si>
  <si>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</si>
  <si>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</si>
  <si>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</si>
  <si>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</si>
  <si>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</si>
  <si>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</si>
  <si>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</si>
  <si>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</si>
  <si>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</si>
  <si>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</si>
  <si>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</si>
  <si>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</si>
  <si>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</si>
  <si>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</si>
  <si>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</si>
  <si>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</si>
  <si>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</si>
  <si>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</si>
  <si>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</si>
  <si>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</si>
  <si>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</si>
  <si>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</si>
  <si>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</si>
  <si>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</si>
  <si>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</si>
  <si>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</si>
  <si>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</si>
  <si>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</si>
  <si>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</si>
  <si>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</si>
  <si>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</si>
  <si>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</si>
  <si>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</si>
  <si>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</si>
  <si>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</si>
  <si>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</si>
  <si>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</si>
  <si>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</si>
  <si>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</si>
  <si>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</si>
  <si>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</si>
  <si>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</si>
  <si>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</si>
  <si>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</si>
  <si>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</si>
  <si>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</si>
  <si>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</si>
  <si>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</si>
  <si>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</si>
  <si>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</si>
  <si>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</si>
  <si>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</si>
  <si>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</si>
  <si>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</si>
  <si>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</si>
  <si>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</si>
  <si>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</si>
  <si>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</si>
  <si>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</si>
  <si>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</si>
  <si>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</si>
  <si>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</si>
  <si>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</si>
  <si>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</si>
  <si>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</si>
  <si>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</si>
  <si>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</si>
  <si>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</si>
  <si>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</si>
  <si>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</si>
  <si>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</si>
  <si>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</si>
  <si>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</si>
  <si>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</si>
  <si>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</si>
  <si>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</si>
  <si>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</si>
  <si>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</si>
  <si>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</si>
  <si>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</si>
  <si>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</si>
  <si>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</si>
  <si>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</si>
  <si>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</si>
  <si>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</si>
  <si>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</si>
  <si>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</si>
  <si>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</si>
  <si>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</si>
  <si>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</si>
  <si>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</si>
  <si>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</si>
  <si>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</si>
  <si>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</si>
  <si>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</si>
  <si>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</si>
  <si>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</si>
  <si>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</si>
  <si>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</si>
  <si>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</si>
  <si>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</si>
  <si>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</si>
  <si>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</si>
  <si>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</si>
  <si>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</si>
  <si>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</si>
  <si>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</si>
  <si>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</si>
  <si>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</si>
  <si>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</si>
  <si>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</si>
  <si>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</si>
  <si>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</si>
  <si>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</si>
  <si>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</si>
  <si>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</si>
  <si>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</si>
  <si>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</si>
  <si>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</si>
  <si>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</si>
  <si>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</si>
  <si>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</si>
  <si>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</si>
  <si>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</si>
  <si>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</si>
  <si>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</si>
  <si>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</si>
  <si>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</si>
  <si>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</si>
  <si>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</si>
  <si>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</si>
  <si>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</si>
  <si>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</si>
  <si>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</si>
  <si>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</si>
  <si>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</si>
  <si>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</si>
  <si>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</si>
  <si>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</si>
  <si>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</si>
  <si>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</si>
  <si>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</si>
  <si>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</si>
  <si>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</si>
  <si>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</si>
  <si>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</si>
  <si>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</si>
  <si>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</si>
  <si>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</si>
  <si>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</si>
  <si>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</si>
  <si>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</si>
  <si>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</si>
  <si>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</si>
  <si>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</si>
  <si>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</si>
  <si>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</si>
  <si>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</si>
  <si>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</si>
  <si>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</si>
  <si>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</si>
  <si>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</si>
  <si>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</si>
  <si>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</si>
  <si>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</si>
  <si>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</si>
  <si>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</si>
  <si>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</si>
  <si>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</si>
  <si>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</si>
  <si>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</si>
  <si>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</si>
  <si>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</si>
  <si>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</si>
  <si>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</si>
  <si>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</si>
  <si>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</si>
  <si>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</si>
  <si>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</si>
  <si>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</si>
  <si>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</si>
  <si>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</si>
  <si>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</si>
  <si>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</si>
  <si>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</si>
  <si>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</si>
  <si>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</si>
  <si>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</si>
  <si>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</si>
  <si>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</si>
  <si>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</si>
  <si>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</si>
  <si>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</si>
  <si>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</si>
  <si>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</si>
  <si>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</si>
  <si>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</si>
  <si>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</si>
  <si>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</si>
  <si>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</si>
  <si>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</si>
  <si>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</si>
  <si>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</si>
  <si>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</si>
  <si>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</si>
  <si>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</si>
  <si>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</si>
  <si>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</si>
  <si>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</si>
  <si>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</si>
  <si>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</si>
  <si>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</si>
  <si>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</si>
  <si>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</si>
  <si>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</si>
  <si>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</si>
  <si>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</si>
  <si>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</si>
  <si>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</si>
  <si>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</si>
  <si>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</si>
  <si>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</si>
  <si>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</si>
  <si>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</si>
  <si>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</si>
  <si>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</si>
  <si>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</si>
  <si>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</si>
  <si>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</si>
  <si>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</si>
  <si>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</si>
  <si>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</si>
  <si>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</si>
  <si>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</si>
  <si>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</si>
  <si>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</si>
  <si>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</si>
  <si>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</si>
  <si>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</si>
  <si>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</si>
  <si>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</si>
  <si>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</si>
  <si>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</si>
  <si>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</si>
  <si>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</si>
  <si>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</si>
  <si>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</si>
  <si>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</si>
  <si>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</si>
  <si>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</si>
  <si>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</si>
  <si>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</si>
  <si>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</si>
  <si>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</si>
  <si>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</si>
  <si>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</si>
  <si>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</si>
  <si>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</si>
  <si>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</si>
  <si>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</si>
  <si>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</si>
  <si>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</si>
  <si>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</si>
  <si>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</si>
  <si>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</si>
  <si>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</si>
  <si>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</si>
  <si>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</si>
  <si>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</si>
  <si>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</si>
  <si>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</si>
  <si>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</si>
  <si>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</si>
  <si>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</si>
  <si>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</si>
  <si>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</si>
  <si>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</si>
  <si>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</si>
  <si>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</si>
  <si>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</si>
  <si>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</si>
  <si>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</si>
  <si>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</si>
  <si>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</si>
  <si>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</si>
  <si>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</si>
  <si>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</si>
  <si>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</si>
  <si>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</si>
  <si>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</si>
  <si>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</si>
  <si>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</si>
  <si>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</si>
  <si>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</si>
  <si>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</si>
  <si>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</si>
  <si>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</si>
  <si>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</si>
  <si>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</si>
  <si>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</si>
  <si>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</si>
  <si>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</si>
  <si>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</si>
  <si>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</si>
  <si>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</si>
  <si>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</si>
  <si>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</si>
  <si>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</si>
  <si>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</si>
  <si>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</si>
  <si>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</si>
  <si>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</si>
  <si>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</si>
  <si>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</si>
  <si>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</si>
  <si>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</si>
  <si>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</si>
  <si>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</si>
  <si>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</si>
  <si>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</si>
  <si>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</si>
  <si>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</si>
  <si>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</si>
  <si>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</si>
  <si>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</si>
  <si>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</si>
  <si>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</si>
  <si>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</si>
  <si>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</si>
  <si>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</si>
  <si>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</si>
  <si>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</si>
  <si>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</si>
  <si>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</si>
  <si>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</si>
  <si>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</si>
  <si>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</si>
  <si>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</si>
  <si>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</si>
  <si>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</si>
  <si>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</si>
  <si>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</si>
  <si>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</si>
  <si>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</si>
  <si>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</si>
  <si>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</si>
  <si>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</si>
  <si>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</si>
  <si>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</si>
  <si>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</si>
  <si>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</si>
  <si>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</si>
  <si>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</si>
  <si>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</si>
  <si>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</si>
  <si>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</si>
  <si>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</si>
  <si>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</si>
  <si>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</si>
  <si>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</si>
  <si>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</si>
  <si>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</si>
  <si>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</si>
  <si>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</si>
  <si>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</si>
  <si>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</si>
  <si>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</si>
  <si>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</si>
  <si>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</si>
  <si>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</si>
  <si>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</si>
  <si>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</si>
  <si>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</si>
  <si>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</si>
  <si>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</si>
  <si>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</si>
  <si>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</si>
  <si>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</si>
  <si>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</si>
  <si>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</si>
  <si>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</si>
  <si>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</si>
  <si>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</si>
  <si>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</si>
  <si>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</si>
  <si>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</si>
  <si>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</si>
  <si>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</si>
  <si>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</si>
  <si>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</si>
  <si>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</si>
  <si>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</si>
  <si>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</si>
  <si>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</si>
  <si>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</si>
  <si>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</si>
  <si>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</si>
  <si>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</si>
  <si>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</si>
  <si>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</si>
  <si>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</si>
  <si>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</si>
  <si>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</si>
  <si>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</si>
  <si>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</si>
  <si>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</si>
  <si>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</si>
  <si>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</si>
  <si>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</si>
  <si>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</si>
  <si>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</si>
  <si>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</si>
  <si>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</si>
  <si>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</si>
  <si>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</si>
  <si>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</si>
  <si>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</si>
  <si>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</si>
  <si>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</si>
  <si>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</si>
  <si>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</si>
  <si>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</si>
  <si>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</si>
  <si>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</si>
  <si>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</si>
  <si>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</si>
  <si>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</si>
  <si>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</si>
  <si>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</si>
  <si>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</si>
  <si>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</si>
  <si>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</si>
  <si>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</si>
  <si>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</si>
  <si>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</si>
  <si>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</si>
  <si>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</si>
  <si>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</si>
  <si>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</si>
  <si>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</si>
  <si>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</si>
  <si>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</si>
  <si>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</si>
  <si>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</si>
  <si>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</si>
  <si>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</si>
  <si>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</si>
  <si>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</si>
  <si>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</si>
  <si>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</si>
  <si>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</si>
  <si>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</si>
  <si>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</si>
  <si>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</si>
  <si>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</si>
  <si>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</si>
  <si>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</si>
  <si>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</si>
  <si>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</si>
  <si>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</si>
  <si>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</si>
  <si>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</si>
  <si>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</si>
  <si>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</si>
  <si>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</si>
  <si>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</si>
  <si>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</si>
  <si>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</si>
  <si>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</si>
  <si>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</si>
  <si>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</si>
  <si>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</si>
  <si>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</si>
  <si>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</si>
  <si>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</si>
  <si>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</si>
  <si>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</si>
  <si>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</si>
  <si>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</si>
  <si>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</si>
  <si>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</si>
  <si>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</si>
  <si>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</si>
  <si>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</si>
  <si>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</si>
  <si>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</si>
  <si>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</si>
  <si>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</si>
  <si>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</si>
  <si>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</si>
  <si>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</si>
  <si>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</si>
  <si>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</si>
  <si>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</si>
  <si>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</si>
  <si>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</si>
  <si>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</si>
  <si>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</si>
  <si>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</si>
  <si>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</si>
  <si>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</si>
  <si>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</si>
  <si>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</si>
  <si>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</si>
  <si>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</si>
  <si>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</si>
  <si>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</si>
  <si>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</si>
  <si>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</si>
  <si>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</si>
  <si>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</si>
  <si>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</si>
  <si>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</si>
  <si>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</si>
  <si>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</si>
  <si>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</si>
  <si>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</si>
  <si>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</si>
  <si>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</si>
  <si>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</si>
  <si>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</si>
  <si>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</si>
  <si>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</si>
  <si>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</si>
  <si>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</si>
  <si>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</si>
  <si>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</si>
  <si>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</si>
  <si>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</si>
  <si>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</si>
  <si>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</si>
  <si>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</si>
  <si>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</si>
  <si>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</si>
  <si>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</si>
  <si>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</si>
  <si>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</si>
  <si>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</si>
  <si>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</si>
  <si>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</si>
  <si>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</si>
  <si>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</si>
  <si>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</si>
  <si>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</si>
  <si>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</si>
  <si>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</si>
  <si>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</si>
  <si>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</si>
  <si>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</si>
  <si>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</si>
  <si>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</si>
  <si>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</si>
  <si>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</si>
  <si>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</si>
  <si>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</si>
  <si>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</si>
  <si>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</si>
  <si>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</si>
  <si>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</si>
  <si>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</si>
  <si>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</si>
  <si>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</si>
  <si>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</si>
  <si>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</si>
  <si>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</si>
  <si>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</si>
  <si>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</si>
  <si>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</si>
  <si>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</si>
  <si>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</si>
  <si>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</si>
  <si>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</si>
  <si>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</si>
  <si>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</si>
  <si>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</si>
  <si>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</si>
  <si>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</si>
  <si>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</si>
  <si>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</si>
  <si>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</si>
  <si>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</si>
  <si>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</si>
  <si>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</si>
  <si>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</si>
  <si>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</si>
  <si>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</si>
  <si>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</si>
  <si>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</si>
  <si>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</si>
  <si>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</si>
  <si>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</si>
  <si>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</si>
  <si>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</si>
  <si>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</si>
  <si>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</si>
  <si>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</si>
  <si>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</si>
  <si>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</si>
  <si>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</si>
  <si>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</si>
  <si>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</si>
  <si>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</si>
  <si>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</si>
  <si>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</si>
  <si>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</si>
  <si>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</si>
  <si>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</si>
  <si>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</si>
  <si>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</si>
  <si>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</si>
  <si>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</si>
  <si>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</si>
  <si>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</si>
  <si>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</si>
  <si>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</si>
  <si>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</si>
  <si>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</si>
  <si>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</si>
  <si>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</si>
  <si>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</si>
  <si>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</si>
  <si>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</si>
  <si>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</si>
  <si>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</si>
  <si>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</si>
  <si>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</si>
  <si>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</si>
  <si>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</si>
  <si>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</si>
  <si>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</si>
  <si>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</si>
  <si>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</si>
  <si>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</si>
  <si>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</si>
  <si>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</si>
  <si>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</si>
  <si>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</si>
  <si>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</si>
  <si>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</si>
  <si>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</si>
  <si>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</si>
  <si>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</si>
  <si>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</si>
  <si>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</si>
  <si>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</si>
  <si>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</si>
  <si>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</si>
  <si>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</si>
  <si>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</si>
  <si>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</si>
  <si>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</si>
  <si>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</si>
  <si>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</si>
  <si>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</si>
  <si>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</si>
  <si>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</si>
  <si>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</si>
  <si>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</si>
  <si>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</si>
  <si>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</si>
  <si>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</si>
  <si>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</si>
  <si>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</si>
  <si>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</si>
  <si>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</si>
  <si>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</si>
  <si>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</si>
  <si>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</si>
  <si>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</si>
  <si>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</si>
  <si>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</si>
  <si>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</si>
  <si>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</si>
  <si>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</si>
  <si>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</si>
  <si>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</si>
  <si>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</si>
  <si>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</si>
  <si>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</si>
  <si>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</si>
  <si>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</si>
  <si>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</si>
  <si>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</si>
  <si>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</si>
  <si>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</si>
  <si>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</si>
  <si>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</si>
  <si>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</si>
  <si>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</si>
  <si>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</si>
  <si>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</si>
  <si>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</si>
  <si>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</si>
  <si>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</si>
  <si>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</si>
  <si>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</si>
  <si>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</si>
  <si>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</si>
  <si>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</si>
  <si>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</si>
  <si>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</si>
  <si>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</si>
  <si>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</si>
  <si>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</si>
  <si>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</si>
  <si>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</si>
  <si>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</si>
  <si>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</si>
  <si>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</si>
  <si>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</si>
  <si>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</si>
  <si>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</si>
  <si>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</si>
  <si>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</si>
  <si>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</si>
  <si>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</si>
  <si>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</si>
  <si>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</si>
  <si>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</si>
  <si>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</si>
  <si>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</si>
  <si>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</si>
  <si>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</si>
  <si>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</si>
  <si>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</si>
  <si>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</si>
  <si>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</si>
  <si>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</si>
  <si>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</si>
  <si>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</si>
  <si>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</si>
  <si>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</si>
  <si>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</si>
  <si>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</si>
  <si>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</si>
  <si>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</si>
  <si>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</si>
  <si>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</si>
  <si>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</si>
  <si>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</si>
  <si>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</si>
  <si>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</si>
  <si>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</si>
  <si>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</si>
  <si>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</si>
  <si>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</si>
  <si>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</si>
  <si>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</si>
  <si>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</si>
  <si>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</si>
  <si>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</si>
  <si>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</si>
  <si>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</si>
  <si>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</si>
  <si>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</si>
  <si>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</si>
  <si>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</si>
  <si>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</si>
  <si>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</si>
  <si>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</si>
  <si>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</si>
  <si>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</si>
  <si>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</si>
  <si>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</si>
  <si>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</si>
  <si>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</si>
  <si>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</si>
  <si>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</si>
  <si>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</si>
  <si>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</si>
  <si>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</si>
  <si>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</si>
  <si>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</si>
  <si>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</si>
  <si>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</si>
  <si>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</si>
  <si>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</si>
  <si>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</si>
  <si>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</si>
  <si>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</si>
  <si>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</si>
  <si>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</si>
  <si>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</si>
  <si>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</si>
  <si>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</si>
  <si>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</si>
  <si>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</si>
  <si>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</si>
  <si>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</si>
  <si>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</si>
  <si>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</si>
  <si>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</si>
  <si>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</si>
  <si>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</si>
  <si>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</si>
  <si>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</si>
  <si>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</si>
  <si>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</si>
  <si>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</si>
  <si>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</si>
  <si>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</si>
  <si>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</si>
  <si>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</si>
  <si>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</si>
  <si>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</si>
  <si>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</si>
  <si>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</si>
  <si>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</si>
  <si>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</si>
  <si>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</si>
  <si>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</si>
  <si>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</si>
  <si>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</si>
  <si>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</si>
  <si>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</si>
  <si>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</si>
  <si>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</si>
  <si>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</si>
  <si>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</si>
  <si>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</si>
  <si>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</si>
  <si>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</si>
  <si>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</si>
  <si>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</si>
  <si>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</si>
  <si>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</si>
  <si>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</si>
  <si>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</si>
  <si>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</si>
  <si>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</si>
  <si>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</si>
  <si>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</si>
  <si>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</si>
  <si>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</si>
  <si>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</si>
  <si>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</si>
  <si>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</si>
  <si>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</si>
  <si>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</si>
  <si>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</si>
  <si>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</si>
  <si>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</si>
  <si>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</si>
  <si>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</si>
  <si>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</si>
  <si>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</si>
  <si>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</si>
  <si>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</si>
  <si>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</si>
  <si>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</si>
  <si>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</si>
  <si>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</si>
  <si>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</si>
  <si>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</si>
  <si>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</si>
  <si>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</si>
  <si>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</si>
  <si>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</si>
  <si>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</si>
  <si>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</si>
  <si>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</si>
  <si>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</si>
  <si>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</si>
  <si>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</si>
  <si>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</si>
  <si>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</si>
  <si>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</si>
  <si>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</si>
  <si>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</si>
  <si>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</si>
  <si>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</si>
  <si>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</si>
  <si>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</si>
  <si>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</si>
  <si>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</si>
  <si>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</si>
  <si>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</si>
  <si>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</si>
  <si>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</si>
  <si>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</si>
  <si>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</si>
  <si>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</si>
  <si>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</si>
  <si>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</si>
  <si>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</si>
  <si>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</si>
  <si>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</si>
  <si>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</si>
  <si>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</si>
  <si>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</si>
  <si>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</si>
  <si>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</si>
  <si>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</si>
  <si>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</si>
  <si>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</si>
  <si>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</si>
  <si>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</si>
  <si>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</si>
  <si>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</si>
  <si>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</si>
  <si>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</si>
  <si>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</si>
  <si>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</si>
  <si>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</si>
  <si>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</si>
  <si>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</si>
  <si>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</si>
  <si>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</si>
  <si>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</si>
  <si>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</si>
  <si>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</si>
  <si>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</si>
  <si>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</si>
  <si>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</si>
  <si>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</si>
  <si>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</si>
  <si>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</si>
  <si>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</si>
  <si>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</si>
  <si>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</si>
  <si>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</si>
  <si>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</si>
  <si>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</si>
  <si>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</si>
  <si>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</si>
  <si>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</si>
  <si>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</si>
  <si>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</si>
  <si>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</si>
  <si>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</si>
  <si>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</si>
  <si>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</si>
  <si>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</si>
  <si>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</si>
  <si>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</si>
  <si>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</si>
  <si>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</si>
  <si>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</si>
  <si>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</si>
  <si>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</si>
  <si>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</si>
  <si>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</si>
  <si>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</si>
  <si>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</si>
  <si>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</si>
  <si>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</si>
  <si>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</si>
  <si>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</si>
  <si>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</si>
  <si>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</si>
  <si>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</si>
  <si>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</si>
  <si>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</si>
  <si>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</si>
  <si>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</si>
  <si>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</si>
  <si>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</si>
  <si>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</si>
  <si>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</si>
  <si>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</si>
  <si>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</si>
  <si>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</si>
  <si>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</si>
  <si>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</si>
  <si>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</si>
  <si>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</si>
  <si>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</si>
  <si>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</si>
  <si>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</si>
  <si>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</si>
  <si>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</si>
  <si>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</si>
  <si>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</si>
  <si>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</si>
  <si>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</si>
  <si>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</si>
  <si>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</si>
  <si>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</si>
  <si>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</si>
  <si>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</si>
  <si>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</si>
  <si>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</si>
  <si>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</si>
  <si>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</si>
  <si>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</si>
  <si>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</si>
  <si>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</si>
  <si>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</si>
  <si>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</si>
  <si>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</si>
  <si>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</si>
  <si>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</si>
  <si>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</si>
  <si>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</si>
  <si>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</si>
  <si>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</si>
  <si>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</si>
  <si>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</si>
  <si>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</si>
  <si>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</si>
  <si>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</si>
  <si>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</si>
  <si>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</si>
  <si>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</si>
  <si>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</si>
  <si>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</si>
  <si>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</si>
  <si>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</si>
  <si>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</si>
  <si>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</si>
  <si>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</si>
  <si>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</si>
  <si>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</si>
  <si>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</si>
  <si>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</si>
  <si>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</si>
  <si>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</si>
  <si>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</si>
  <si>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</si>
  <si>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</si>
  <si>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</si>
  <si>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</si>
  <si>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</si>
  <si>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</si>
  <si>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</si>
  <si>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</si>
  <si>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</si>
  <si>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</si>
  <si>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</si>
  <si>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</si>
  <si>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</si>
  <si>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</si>
  <si>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</si>
  <si>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</si>
  <si>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</si>
  <si>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</si>
  <si>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</si>
  <si>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</si>
  <si>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</si>
  <si>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</si>
  <si>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</si>
  <si>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</si>
  <si>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</si>
  <si>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</si>
  <si>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</si>
  <si>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</si>
  <si>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</si>
  <si>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</si>
  <si>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</si>
  <si>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</si>
  <si>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</si>
  <si>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</si>
  <si>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</si>
  <si>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</si>
  <si>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</si>
  <si>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</si>
  <si>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</si>
  <si>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</si>
  <si>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</si>
  <si>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</si>
  <si>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</si>
  <si>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</si>
  <si>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</si>
  <si>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</si>
  <si>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</si>
  <si>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</si>
  <si>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</si>
  <si>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</si>
  <si>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</si>
  <si>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</si>
  <si>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</si>
  <si>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</si>
  <si>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</si>
  <si>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</si>
  <si>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</si>
  <si>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</si>
  <si>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</si>
  <si>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</si>
  <si>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</si>
  <si>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</si>
  <si>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</si>
  <si>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</si>
  <si>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</si>
  <si>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</si>
  <si>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</si>
  <si>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</si>
  <si>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</si>
  <si>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</si>
  <si>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</si>
  <si>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</si>
  <si>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</si>
  <si>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</si>
  <si>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</si>
  <si>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</si>
  <si>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</si>
  <si>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</si>
  <si>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</si>
  <si>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</si>
  <si>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</si>
  <si>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</si>
  <si>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</si>
  <si>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</si>
  <si>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</si>
  <si>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</si>
  <si>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</si>
  <si>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</si>
  <si>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</si>
  <si>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</si>
  <si>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</si>
  <si>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</si>
  <si>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</si>
  <si>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</si>
  <si>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</si>
  <si>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</si>
  <si>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</si>
  <si>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</si>
  <si>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</si>
  <si>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</si>
  <si>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</si>
  <si>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</si>
  <si>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</si>
  <si>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</si>
  <si>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</si>
  <si>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</si>
  <si>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</si>
  <si>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</si>
  <si>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</si>
  <si>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</si>
  <si>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</si>
  <si>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</si>
  <si>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</si>
  <si>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</si>
  <si>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</si>
  <si>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</si>
  <si>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</si>
  <si>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</si>
  <si>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</si>
  <si>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</si>
  <si>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</si>
  <si>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</si>
  <si>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</si>
  <si>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</si>
  <si>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</si>
  <si>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</si>
  <si>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</si>
  <si>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</si>
  <si>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</si>
  <si>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</si>
  <si>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</si>
  <si>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</si>
  <si>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</si>
  <si>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</si>
  <si>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</si>
  <si>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</si>
  <si>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</si>
  <si>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</si>
  <si>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</si>
  <si>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</si>
  <si>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</si>
  <si>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</si>
  <si>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</si>
  <si>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</si>
  <si>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</si>
  <si>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</si>
  <si>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</si>
  <si>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</si>
  <si>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</si>
  <si>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</si>
  <si>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</si>
  <si>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</si>
  <si>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</si>
  <si>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</si>
  <si>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</si>
  <si>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</si>
  <si>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</si>
  <si>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</si>
  <si>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</si>
  <si>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</si>
  <si>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</si>
  <si>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</si>
  <si>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</si>
  <si>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</si>
  <si>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</si>
  <si>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</si>
  <si>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</si>
  <si>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</si>
  <si>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</si>
  <si>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</si>
  <si>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</si>
  <si>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</si>
  <si>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</si>
  <si>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</si>
  <si>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</si>
  <si>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</si>
  <si>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</si>
  <si>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</si>
  <si>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</si>
  <si>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</si>
  <si>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</si>
  <si>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</si>
  <si>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</si>
  <si>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</si>
  <si>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</si>
  <si>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</si>
  <si>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</si>
  <si>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</si>
  <si>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</si>
  <si>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</si>
  <si>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</si>
  <si>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</si>
  <si>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</si>
  <si>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</si>
  <si>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</si>
  <si>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</si>
  <si>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</si>
  <si>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</si>
  <si>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</si>
  <si>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</si>
  <si>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</si>
  <si>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</si>
  <si>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</si>
  <si>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</si>
  <si>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</si>
  <si>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</si>
  <si>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</si>
  <si>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</si>
  <si>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</si>
  <si>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</si>
  <si>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</si>
  <si>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</si>
  <si>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</si>
  <si>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</si>
  <si>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</si>
  <si>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</si>
  <si>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</si>
  <si>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</si>
  <si>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</si>
  <si>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</si>
  <si>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</si>
  <si>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</si>
  <si>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</si>
  <si>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</si>
  <si>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</si>
  <si>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</si>
  <si>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</si>
  <si>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</si>
  <si>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</si>
  <si>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</si>
  <si>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</si>
  <si>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</si>
  <si>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</si>
  <si>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</si>
  <si>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</si>
  <si>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</si>
  <si>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</si>
  <si>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</si>
  <si>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</si>
  <si>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</si>
  <si>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</si>
  <si>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</si>
  <si>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</si>
  <si>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</si>
  <si>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</si>
  <si>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</si>
  <si>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</si>
  <si>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</si>
  <si>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</si>
  <si>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</si>
  <si>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</si>
  <si>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</si>
  <si>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</si>
  <si>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</si>
  <si>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</si>
  <si>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</si>
  <si>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</si>
  <si>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</si>
  <si>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</si>
  <si>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</si>
  <si>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</si>
  <si>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</si>
  <si>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</si>
  <si>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</si>
  <si>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</si>
  <si>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</si>
  <si>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</si>
  <si>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</si>
  <si>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</si>
  <si>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</si>
  <si>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</si>
  <si>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</si>
  <si>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</si>
  <si>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</si>
  <si>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</si>
  <si>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</si>
  <si>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</si>
  <si>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</si>
  <si>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</si>
  <si>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</si>
  <si>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</si>
  <si>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</si>
  <si>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</si>
  <si>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</si>
  <si>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</si>
  <si>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</si>
  <si>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</si>
  <si>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</si>
  <si>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</si>
  <si>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</si>
  <si>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</si>
  <si>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</si>
  <si>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</si>
  <si>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</si>
  <si>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</si>
  <si>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</si>
  <si>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</si>
  <si>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</si>
  <si>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</si>
  <si>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</si>
  <si>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</si>
  <si>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</si>
  <si>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</si>
  <si>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</si>
  <si>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</si>
  <si>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</si>
  <si>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</si>
  <si>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</si>
  <si>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</si>
  <si>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</si>
  <si>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</si>
  <si>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</si>
  <si>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</si>
  <si>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</si>
  <si>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</si>
  <si>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</si>
  <si>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</si>
  <si>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</si>
  <si>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</si>
  <si>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</si>
  <si>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</si>
  <si>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</si>
  <si>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</si>
  <si>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</si>
  <si>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</si>
  <si>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</si>
  <si>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</si>
  <si>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</si>
  <si>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</si>
  <si>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</si>
  <si>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</si>
  <si>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</si>
  <si>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</si>
  <si>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</si>
  <si>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</si>
  <si>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</si>
  <si>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</si>
  <si>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</si>
  <si>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</si>
  <si>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</si>
  <si>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</si>
  <si>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</si>
  <si>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</si>
  <si>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</si>
  <si>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</si>
  <si>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</si>
  <si>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</si>
  <si>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</si>
  <si>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</si>
  <si>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</si>
  <si>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</si>
  <si>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</si>
  <si>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</si>
  <si>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</si>
  <si>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</si>
  <si>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</si>
  <si>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</si>
  <si>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</si>
  <si>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</si>
  <si>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</si>
  <si>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</si>
  <si>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</si>
  <si>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</si>
  <si>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</si>
  <si>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</si>
  <si>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</si>
  <si>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</si>
  <si>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</si>
  <si>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</si>
  <si>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</si>
  <si>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</si>
  <si>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</si>
  <si>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</si>
  <si>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</si>
  <si>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</si>
  <si>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</si>
  <si>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</si>
  <si>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</si>
  <si>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</si>
  <si>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</si>
  <si>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</si>
  <si>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</si>
  <si>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</si>
  <si>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</si>
  <si>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</si>
  <si>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</si>
  <si>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</si>
  <si>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</si>
  <si>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</si>
  <si>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</si>
  <si>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</si>
  <si>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</si>
  <si>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</si>
  <si>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</si>
  <si>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</si>
  <si>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</si>
  <si>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</si>
  <si>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</si>
  <si>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</si>
  <si>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</si>
  <si>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</si>
  <si>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</si>
  <si>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</si>
  <si>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</si>
  <si>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</si>
  <si>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</si>
  <si>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</si>
  <si>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</si>
  <si>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</si>
  <si>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</si>
  <si>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</si>
  <si>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</si>
  <si>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</si>
  <si>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</si>
  <si>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</si>
  <si>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</si>
  <si>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</si>
  <si>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</si>
  <si>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</si>
  <si>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</si>
  <si>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</si>
  <si>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</si>
  <si>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</si>
  <si>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</si>
  <si>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</si>
  <si>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</si>
  <si>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</si>
  <si>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</si>
  <si>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</si>
  <si>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</si>
  <si>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</si>
  <si>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</si>
  <si>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</si>
  <si>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</si>
  <si>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</si>
  <si>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</si>
  <si>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</si>
  <si>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</si>
  <si>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</si>
  <si>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</si>
  <si>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</si>
  <si>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</si>
  <si>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</si>
  <si>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</si>
  <si>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</si>
  <si>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</si>
  <si>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</si>
  <si>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</si>
  <si>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</si>
  <si>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</si>
  <si>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</si>
  <si>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</si>
  <si>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</si>
  <si>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</si>
  <si>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</si>
  <si>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</si>
  <si>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</si>
  <si>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</si>
  <si>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</si>
  <si>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</si>
  <si>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</si>
  <si>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</si>
  <si>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</si>
  <si>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</si>
  <si>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</si>
  <si>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</si>
  <si>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</si>
  <si>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</si>
  <si>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</si>
  <si>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</si>
  <si>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</si>
  <si>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</si>
  <si>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</si>
  <si>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</si>
  <si>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</si>
  <si>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</si>
  <si>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</si>
  <si>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</si>
  <si>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</si>
  <si>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</si>
  <si>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</si>
  <si>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</si>
  <si>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</si>
  <si>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</si>
  <si>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</si>
  <si>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</si>
  <si>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</si>
  <si>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</si>
  <si>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</si>
  <si>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</si>
  <si>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</si>
  <si>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</si>
  <si>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</si>
  <si>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</si>
  <si>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</si>
  <si>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</si>
  <si>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</si>
  <si>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</si>
  <si>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</si>
  <si>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</si>
  <si>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</si>
  <si>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</si>
  <si>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</si>
  <si>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</si>
  <si>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</si>
  <si>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</si>
  <si>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</si>
  <si>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</si>
  <si>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</si>
  <si>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</si>
  <si>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</si>
  <si>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</si>
  <si>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</si>
  <si>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</si>
  <si>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</si>
  <si>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</si>
  <si>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</si>
  <si>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</si>
  <si>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</si>
  <si>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</si>
  <si>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</si>
  <si>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</si>
  <si>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</si>
  <si>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</si>
  <si>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</si>
  <si>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</si>
  <si>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</si>
  <si>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</si>
  <si>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</si>
  <si>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</si>
  <si>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</si>
  <si>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</si>
  <si>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</si>
  <si>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</si>
  <si>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</si>
  <si>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</si>
  <si>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</si>
  <si>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</si>
  <si>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</si>
  <si>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</si>
  <si>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</si>
  <si>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</si>
  <si>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</si>
  <si>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</si>
  <si>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</si>
  <si>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</si>
  <si>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</si>
  <si>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</si>
  <si>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</si>
  <si>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</si>
  <si>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</si>
  <si>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</si>
  <si>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</si>
  <si>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</si>
  <si>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</si>
  <si>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</si>
  <si>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</si>
  <si>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</si>
  <si>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</si>
  <si>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</si>
  <si>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</si>
  <si>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</si>
  <si>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</si>
  <si>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</si>
  <si>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</si>
  <si>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</si>
  <si>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</si>
  <si>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</si>
  <si>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</si>
  <si>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</si>
  <si>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</si>
  <si>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</si>
  <si>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</si>
  <si>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</si>
  <si>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</si>
  <si>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</si>
  <si>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</si>
  <si>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</si>
  <si>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</si>
  <si>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</si>
  <si>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</si>
  <si>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</si>
  <si>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</si>
  <si>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</si>
  <si>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</si>
  <si>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</si>
  <si>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</si>
  <si>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</si>
  <si>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</si>
  <si>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</si>
  <si>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</si>
  <si>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</si>
  <si>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</si>
  <si>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</si>
  <si>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</si>
  <si>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</si>
  <si>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</si>
  <si>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</si>
  <si>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</si>
  <si>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</si>
  <si>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</si>
  <si>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</si>
  <si>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</si>
  <si>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</si>
  <si>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</si>
  <si>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</si>
  <si>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</si>
  <si>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</si>
  <si>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</si>
  <si>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</si>
  <si>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</si>
  <si>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</si>
  <si>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</si>
  <si>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</si>
  <si>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</si>
  <si>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</si>
  <si>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</si>
  <si>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</si>
  <si>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</si>
  <si>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</si>
  <si>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</si>
  <si>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</si>
  <si>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</si>
  <si>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</si>
  <si>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</si>
  <si>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</si>
  <si>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</si>
  <si>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</si>
  <si>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</si>
  <si>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</si>
  <si>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</si>
  <si>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</si>
  <si>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</si>
  <si>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</si>
  <si>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</si>
  <si>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</si>
  <si>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</si>
  <si>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</si>
  <si>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</si>
  <si>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</si>
  <si>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</si>
  <si>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</si>
  <si>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</si>
  <si>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</si>
  <si>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</si>
  <si>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</si>
  <si>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</si>
  <si>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</si>
  <si>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</si>
  <si>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</si>
  <si>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</si>
  <si>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</si>
  <si>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</si>
  <si>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</si>
  <si>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</si>
  <si>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</si>
  <si>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</si>
  <si>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</si>
  <si>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</si>
  <si>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</si>
  <si>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</si>
  <si>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</si>
  <si>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</si>
  <si>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</si>
  <si>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</si>
  <si>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</si>
  <si>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</si>
  <si>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</si>
  <si>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</si>
  <si>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</si>
  <si>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</si>
  <si>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</si>
  <si>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</si>
  <si>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</si>
  <si>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</si>
  <si>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</si>
  <si>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</si>
  <si>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</si>
  <si>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</si>
  <si>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</si>
  <si>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</si>
  <si>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</si>
  <si>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</si>
  <si>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</si>
  <si>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</si>
  <si>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</si>
  <si>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</si>
  <si>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</si>
  <si>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</si>
  <si>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</si>
  <si>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</si>
  <si>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</si>
  <si>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</si>
  <si>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</si>
  <si>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</si>
  <si>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</si>
  <si>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</si>
  <si>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</si>
  <si>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</si>
  <si>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</si>
  <si>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</si>
  <si>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</si>
  <si>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</si>
  <si>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</si>
  <si>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</si>
  <si>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</si>
  <si>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</si>
  <si>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</si>
  <si>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</si>
  <si>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</si>
  <si>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</si>
  <si>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</si>
  <si>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</si>
  <si>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</si>
  <si>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</si>
  <si>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</si>
  <si>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</si>
  <si>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</si>
  <si>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</si>
  <si>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</si>
  <si>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</si>
  <si>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</si>
  <si>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</si>
  <si>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</si>
  <si>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</si>
  <si>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</si>
  <si>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</si>
  <si>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</si>
  <si>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</si>
  <si>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</si>
  <si>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</si>
  <si>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</si>
  <si>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</si>
  <si>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</si>
  <si>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</si>
  <si>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</si>
  <si>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</si>
  <si>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</si>
  <si>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</si>
  <si>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</si>
  <si>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</si>
  <si>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</si>
  <si>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</si>
  <si>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</si>
  <si>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</si>
  <si>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</si>
  <si>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</si>
  <si>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</si>
  <si>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</si>
  <si>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</si>
  <si>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</si>
  <si>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</si>
  <si>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</si>
  <si>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</si>
  <si>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</si>
  <si>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</si>
  <si>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</si>
  <si>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</si>
  <si>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</si>
  <si>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</si>
  <si>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</si>
  <si>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</si>
  <si>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</si>
  <si>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</si>
  <si>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</si>
  <si>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</si>
  <si>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</si>
  <si>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</si>
  <si>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</si>
  <si>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</si>
  <si>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</si>
  <si>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</si>
  <si>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</si>
  <si>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</si>
  <si>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</si>
  <si>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</si>
  <si>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</si>
  <si>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</si>
  <si>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</si>
  <si>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</si>
  <si>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</si>
  <si>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</si>
  <si>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</si>
  <si>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</si>
  <si>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</si>
  <si>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</si>
  <si>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</si>
  <si>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</si>
  <si>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</si>
  <si>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</si>
  <si>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</si>
  <si>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</si>
  <si>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</si>
  <si>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</si>
  <si>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</si>
  <si>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</si>
  <si>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</si>
  <si>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</si>
  <si>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</si>
  <si>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</si>
  <si>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</si>
  <si>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</si>
  <si>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</si>
  <si>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</si>
  <si>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</si>
  <si>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</si>
  <si>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</si>
  <si>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</si>
  <si>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</si>
  <si>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</si>
  <si>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</si>
  <si>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</si>
  <si>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</si>
  <si>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</si>
  <si>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</si>
  <si>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</si>
  <si>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</si>
  <si>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</si>
  <si>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</si>
  <si>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</si>
  <si>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</si>
  <si>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</si>
  <si>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</si>
  <si>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</si>
  <si>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</si>
  <si>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</si>
  <si>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</si>
  <si>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</si>
  <si>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</si>
  <si>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</si>
  <si>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</si>
  <si>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</si>
  <si>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</si>
  <si>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</si>
  <si>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</si>
  <si>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</si>
  <si>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</si>
  <si>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</si>
  <si>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</si>
  <si>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</si>
  <si>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</si>
  <si>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</si>
  <si>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</si>
  <si>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</si>
  <si>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</si>
  <si>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</si>
  <si>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</si>
  <si>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</si>
  <si>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</si>
  <si>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</si>
  <si>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</si>
  <si>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</si>
  <si>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</si>
  <si>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</si>
  <si>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</si>
  <si>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</si>
  <si>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</si>
  <si>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</si>
  <si>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</si>
  <si>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</si>
  <si>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</si>
  <si>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</si>
  <si>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</si>
  <si>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</si>
  <si>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</si>
  <si>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</si>
  <si>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</si>
  <si>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</si>
  <si>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</si>
  <si>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</si>
  <si>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</si>
  <si>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</si>
  <si>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</si>
  <si>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</si>
  <si>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</si>
  <si>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</si>
  <si>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</si>
  <si>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</si>
  <si>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</si>
  <si>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</si>
  <si>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</si>
  <si>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</si>
  <si>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</si>
  <si>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</si>
  <si>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</si>
  <si>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</si>
  <si>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</si>
  <si>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</si>
  <si>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</si>
  <si>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</si>
  <si>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</si>
  <si>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</si>
  <si>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</si>
  <si>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</si>
  <si>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</si>
  <si>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</si>
  <si>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</si>
  <si>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</si>
  <si>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</si>
  <si>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</si>
  <si>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</si>
  <si>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</si>
  <si>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</si>
  <si>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</si>
  <si>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</si>
  <si>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</si>
  <si>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</si>
  <si>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</si>
  <si>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</si>
  <si>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</si>
  <si>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</si>
  <si>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</si>
  <si>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</si>
  <si>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</si>
  <si>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</si>
  <si>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</si>
  <si>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</si>
  <si>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</si>
  <si>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</si>
  <si>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</si>
  <si>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</si>
  <si>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</si>
  <si>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</si>
  <si>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</si>
  <si>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</si>
  <si>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</si>
  <si>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</si>
  <si>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</si>
  <si>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</si>
  <si>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</si>
  <si>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</si>
  <si>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</si>
  <si>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</si>
  <si>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</si>
  <si>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</si>
  <si>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</si>
  <si>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</si>
  <si>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</si>
  <si>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</si>
  <si>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</si>
  <si>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</si>
  <si>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</si>
  <si>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</si>
  <si>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</si>
  <si>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</si>
  <si>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</si>
  <si>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</si>
  <si>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</si>
  <si>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</si>
  <si>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</si>
  <si>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</si>
  <si>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</si>
  <si>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</si>
  <si>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</si>
  <si>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</si>
  <si>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</si>
  <si>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</si>
  <si>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</si>
  <si>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</si>
  <si>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</si>
  <si>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</si>
  <si>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</si>
  <si>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</si>
  <si>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</si>
  <si>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</si>
  <si>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</si>
  <si>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</si>
  <si>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</si>
  <si>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</si>
  <si>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</si>
  <si>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</si>
  <si>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</si>
  <si>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</si>
  <si>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</si>
  <si>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</si>
  <si>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</si>
  <si>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</si>
  <si>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</si>
  <si>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</si>
  <si>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</si>
  <si>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</si>
  <si>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</si>
  <si>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</si>
  <si>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</si>
  <si>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</si>
  <si>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</si>
  <si>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</si>
  <si>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</si>
  <si>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</si>
  <si>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</si>
  <si>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</si>
  <si>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</si>
  <si>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</si>
  <si>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</si>
  <si>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</si>
  <si>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</si>
  <si>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</si>
  <si>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</si>
  <si>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</si>
  <si>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</si>
  <si>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</si>
  <si>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</si>
  <si>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</si>
  <si>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</si>
  <si>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</si>
  <si>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</si>
  <si>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</si>
  <si>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</si>
  <si>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</si>
  <si>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</si>
  <si>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</si>
  <si>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</si>
  <si>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</si>
  <si>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</si>
  <si>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</si>
  <si>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</si>
  <si>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</si>
  <si>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</si>
  <si>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</si>
  <si>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</si>
  <si>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</si>
  <si>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</si>
  <si>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</si>
  <si>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</si>
  <si>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</si>
  <si>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</si>
  <si>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</si>
  <si>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</si>
  <si>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</si>
  <si>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</si>
  <si>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</si>
  <si>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</si>
  <si>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</si>
  <si>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</si>
  <si>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</si>
  <si>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</si>
  <si>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</si>
  <si>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</si>
  <si>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</si>
  <si>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</si>
  <si>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</si>
  <si>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</si>
  <si>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</si>
  <si>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</si>
  <si>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</si>
  <si>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</si>
  <si>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</si>
  <si>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</si>
  <si>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</si>
  <si>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</si>
  <si>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</si>
  <si>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</si>
  <si>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</si>
  <si>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</si>
  <si>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</si>
  <si>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</si>
  <si>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</si>
  <si>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</si>
  <si>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</si>
  <si>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</si>
  <si>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</si>
  <si>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</si>
  <si>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</si>
  <si>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</si>
  <si>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</si>
  <si>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</si>
  <si>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</si>
  <si>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</si>
  <si>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</si>
  <si>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</si>
  <si>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</si>
  <si>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</si>
  <si>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</si>
  <si>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</si>
  <si>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</si>
  <si>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</si>
  <si>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</si>
  <si>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</si>
  <si>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</si>
  <si>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</si>
  <si>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</si>
  <si>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</si>
  <si>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</si>
  <si>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</si>
  <si>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</si>
  <si>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</si>
  <si>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</si>
  <si>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</si>
  <si>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</si>
  <si>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</si>
  <si>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</si>
  <si>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</si>
  <si>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</si>
  <si>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</si>
  <si>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</si>
  <si>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</si>
  <si>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</si>
  <si>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</si>
  <si>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</si>
  <si>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</si>
  <si>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</si>
  <si>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</si>
  <si>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</si>
  <si>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</si>
  <si>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</si>
  <si>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</si>
  <si>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</si>
  <si>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</si>
  <si>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</si>
  <si>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</si>
  <si>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</si>
  <si>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</si>
  <si>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</si>
  <si>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</si>
  <si>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</si>
  <si>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</si>
  <si>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</si>
  <si>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</si>
  <si>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</si>
  <si>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</si>
  <si>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</si>
  <si>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</si>
  <si>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</si>
  <si>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</si>
  <si>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</si>
  <si>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</si>
  <si>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</si>
  <si>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</si>
  <si>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</si>
  <si>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</si>
  <si>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</si>
  <si>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</si>
  <si>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</si>
  <si>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</si>
  <si>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</si>
  <si>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</si>
  <si>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</si>
  <si>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</si>
  <si>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</si>
  <si>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</si>
  <si>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</si>
  <si>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</si>
  <si>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</si>
  <si>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</si>
  <si>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</si>
  <si>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</si>
  <si>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</si>
  <si>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</si>
  <si>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</si>
  <si>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</si>
  <si>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</si>
  <si>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</si>
  <si>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</si>
  <si>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</si>
  <si>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</si>
  <si>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</si>
  <si>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</si>
  <si>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</si>
  <si>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</si>
  <si>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</si>
  <si>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</si>
  <si>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</si>
  <si>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</si>
  <si>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</si>
  <si>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</si>
  <si>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</si>
  <si>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</si>
  <si>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</si>
  <si>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</si>
  <si>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</si>
  <si>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</si>
  <si>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</si>
  <si>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</si>
  <si>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</si>
  <si>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</si>
  <si>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</si>
  <si>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</si>
  <si>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</si>
  <si>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</si>
  <si>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</si>
  <si>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</si>
  <si>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</si>
  <si>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</si>
  <si>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</si>
  <si>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</si>
  <si>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</si>
  <si>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</si>
  <si>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</si>
  <si>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</si>
  <si>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</si>
  <si>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</si>
  <si>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</si>
  <si>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</si>
  <si>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</si>
  <si>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</si>
  <si>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</si>
  <si>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</si>
  <si>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</si>
  <si>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</si>
  <si>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</si>
  <si>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</si>
  <si>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</si>
  <si>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</si>
  <si>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</si>
  <si>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</si>
  <si>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</si>
  <si>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</si>
  <si>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</si>
  <si>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</si>
  <si>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</si>
  <si>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</si>
  <si>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</si>
  <si>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</si>
  <si>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</si>
  <si>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</si>
  <si>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</si>
  <si>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</si>
  <si>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</si>
  <si>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</si>
  <si>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</si>
  <si>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</si>
  <si>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</si>
  <si>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</si>
  <si>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</si>
  <si>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</si>
  <si>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</si>
  <si>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</si>
  <si>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</si>
  <si>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</si>
  <si>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</si>
  <si>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</si>
  <si>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</si>
  <si>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</si>
  <si>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</si>
  <si>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</si>
  <si>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</si>
  <si>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</si>
  <si>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</si>
  <si>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</si>
  <si>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</si>
  <si>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</si>
  <si>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</si>
  <si>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</si>
  <si>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</si>
  <si>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</si>
  <si>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</si>
  <si>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</si>
  <si>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</si>
  <si>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</si>
  <si>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</si>
  <si>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</si>
  <si>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</si>
  <si>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</si>
  <si>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</si>
  <si>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</si>
  <si>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</si>
  <si>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</si>
  <si>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</si>
  <si>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</si>
  <si>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</si>
  <si>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</si>
  <si>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</si>
  <si>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</si>
  <si>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</si>
  <si>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</si>
  <si>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</si>
  <si>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</si>
  <si>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</si>
  <si>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</si>
  <si>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</si>
  <si>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</si>
  <si>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</si>
  <si>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</si>
  <si>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</si>
  <si>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</si>
  <si>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</si>
  <si>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</si>
  <si>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</si>
  <si>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</si>
  <si>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</si>
  <si>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</si>
  <si>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</si>
  <si>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</si>
  <si>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</si>
  <si>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</si>
  <si>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</si>
  <si>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</si>
  <si>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</si>
  <si>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</si>
  <si>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</si>
  <si>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</si>
  <si>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</si>
  <si>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</si>
  <si>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</si>
  <si>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</si>
  <si>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</si>
  <si>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</si>
  <si>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</si>
  <si>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</si>
  <si>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</si>
  <si>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</si>
  <si>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</si>
  <si>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</si>
  <si>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</si>
  <si>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</si>
  <si>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</si>
  <si>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</si>
  <si>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</si>
  <si>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</si>
  <si>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</si>
  <si>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</si>
  <si>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</si>
  <si>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</si>
  <si>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</si>
  <si>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</si>
  <si>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</si>
  <si>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</si>
  <si>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</si>
  <si>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</si>
  <si>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</si>
  <si>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</si>
  <si>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</si>
  <si>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</si>
  <si>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</si>
  <si>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</si>
  <si>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</si>
  <si>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</si>
  <si>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</si>
  <si>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</si>
  <si>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</si>
  <si>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</si>
  <si>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</si>
  <si>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</si>
  <si>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</si>
  <si>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</si>
  <si>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</si>
  <si>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</si>
  <si>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</si>
  <si>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</si>
  <si>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</si>
  <si>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</si>
  <si>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</si>
  <si>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</si>
  <si>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</si>
  <si>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</si>
  <si>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</si>
  <si>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</si>
  <si>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</si>
  <si>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</si>
  <si>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</si>
  <si>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</si>
  <si>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</si>
  <si>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</si>
  <si>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</si>
  <si>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</si>
  <si>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</si>
  <si>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</si>
  <si>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</si>
  <si>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</si>
  <si>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</si>
  <si>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</si>
  <si>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</si>
  <si>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</si>
  <si>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</si>
  <si>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</si>
  <si>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</si>
  <si>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</si>
  <si>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</si>
  <si>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</si>
  <si>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</si>
  <si>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</si>
  <si>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</si>
  <si>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</si>
  <si>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</si>
  <si>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</si>
  <si>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</si>
  <si>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</si>
  <si>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</si>
  <si>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</si>
  <si>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</si>
  <si>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</si>
  <si>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</si>
  <si>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</si>
  <si>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</si>
  <si>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</si>
  <si>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</si>
  <si>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</si>
  <si>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</si>
  <si>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</si>
  <si>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</si>
  <si>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</si>
  <si>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</si>
  <si>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</si>
  <si>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</si>
  <si>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</si>
  <si>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</si>
  <si>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</si>
  <si>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</si>
  <si>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</si>
  <si>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</si>
  <si>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</si>
  <si>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</si>
  <si>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</si>
  <si>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</si>
  <si>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</si>
  <si>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</si>
  <si>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</si>
  <si>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</si>
  <si>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</si>
  <si>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</si>
  <si>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</si>
  <si>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</si>
  <si>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</si>
  <si>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</si>
  <si>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</si>
  <si>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</si>
  <si>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</si>
  <si>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</si>
  <si>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</si>
  <si>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</si>
  <si>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</si>
  <si>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</si>
  <si>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</si>
  <si>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</si>
  <si>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</si>
  <si>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</si>
  <si>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</si>
  <si>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</si>
  <si>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</si>
  <si>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</si>
  <si>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</si>
  <si>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</si>
  <si>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</si>
  <si>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</si>
  <si>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</si>
  <si>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</si>
  <si>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</si>
  <si>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</si>
  <si>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</si>
  <si>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</si>
  <si>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</si>
  <si>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</si>
  <si>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</si>
  <si>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</si>
  <si>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</si>
  <si>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</si>
  <si>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</si>
  <si>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</si>
  <si>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</si>
  <si>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</si>
  <si>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</si>
  <si>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</si>
  <si>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</si>
  <si>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</si>
  <si>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</si>
  <si>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</si>
  <si>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</si>
  <si>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</si>
  <si>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</si>
  <si>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</si>
  <si>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</si>
  <si>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</si>
  <si>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</si>
  <si>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</si>
  <si>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</si>
  <si>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</si>
  <si>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</si>
  <si>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</si>
  <si>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</si>
  <si>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</si>
  <si>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</si>
  <si>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</si>
  <si>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</si>
  <si>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</si>
  <si>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</si>
  <si>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</si>
  <si>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</si>
  <si>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</si>
  <si>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</si>
  <si>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</si>
  <si>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</si>
  <si>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</si>
  <si>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</si>
  <si>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</si>
  <si>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</si>
  <si>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</si>
  <si>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</si>
  <si>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</si>
  <si>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</si>
  <si>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</si>
  <si>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</si>
  <si>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</si>
  <si>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</si>
  <si>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</si>
  <si>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</si>
  <si>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</si>
  <si>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</si>
  <si>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</si>
  <si>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</si>
  <si>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</si>
  <si>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</si>
  <si>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</si>
  <si>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</si>
  <si>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</si>
  <si>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</si>
  <si>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</si>
  <si>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</si>
  <si>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</si>
  <si>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</si>
  <si>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</si>
  <si>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</si>
  <si>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</si>
  <si>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</si>
  <si>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</si>
  <si>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</si>
  <si>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</si>
  <si>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</si>
  <si>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</si>
  <si>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</si>
  <si>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</si>
  <si>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</si>
  <si>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</si>
  <si>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</si>
  <si>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</si>
  <si>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</si>
  <si>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</si>
  <si>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</si>
  <si>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</si>
  <si>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</si>
  <si>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</si>
  <si>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</si>
  <si>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</si>
  <si>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</si>
  <si>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</si>
  <si>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</si>
  <si>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</si>
  <si>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</si>
  <si>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</si>
  <si>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</si>
  <si>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</si>
  <si>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</si>
  <si>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</si>
  <si>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</si>
  <si>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</si>
  <si>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</si>
  <si>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</si>
  <si>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</si>
  <si>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</si>
  <si>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</si>
  <si>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</si>
  <si>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</si>
  <si>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</si>
  <si>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</si>
  <si>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</si>
  <si>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</si>
  <si>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</si>
  <si>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</si>
  <si>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</si>
  <si>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</si>
  <si>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</si>
  <si>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</si>
  <si>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</si>
  <si>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</si>
  <si>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</si>
  <si>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</si>
  <si>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</si>
  <si>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</si>
  <si>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</si>
  <si>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</si>
  <si>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</si>
  <si>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</si>
  <si>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</si>
  <si>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</si>
  <si>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</si>
  <si>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</si>
  <si>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</si>
  <si>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</si>
  <si>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</si>
  <si>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</si>
  <si>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</si>
  <si>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</si>
  <si>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</si>
  <si>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</si>
  <si>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</si>
  <si>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</si>
  <si>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</si>
  <si>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</si>
  <si>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</si>
  <si>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</si>
  <si>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</si>
  <si>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</si>
  <si>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</si>
  <si>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</si>
  <si>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</si>
  <si>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</si>
  <si>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</si>
  <si>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</si>
  <si>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</si>
  <si>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</si>
  <si>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</si>
  <si>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</si>
  <si>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</si>
  <si>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</si>
  <si>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</si>
  <si>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</si>
  <si>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</si>
  <si>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</si>
  <si>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</si>
  <si>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</si>
  <si>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</si>
  <si>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</si>
  <si>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</si>
  <si>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</si>
  <si>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</si>
  <si>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</si>
  <si>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</si>
  <si>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</si>
  <si>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</si>
  <si>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</si>
  <si>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</si>
  <si>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</si>
  <si>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</si>
  <si>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</si>
  <si>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</si>
  <si>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</si>
  <si>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</si>
  <si>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</si>
  <si>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</si>
  <si>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</si>
  <si>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</si>
  <si>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</si>
  <si>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</si>
  <si>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</si>
  <si>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</si>
  <si>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</si>
  <si>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</si>
  <si>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</si>
  <si>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</si>
  <si>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</si>
  <si>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</si>
  <si>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</si>
  <si>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</si>
  <si>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</si>
  <si>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</si>
  <si>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</si>
  <si>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</si>
  <si>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</si>
  <si>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</si>
  <si>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</si>
  <si>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</si>
  <si>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</si>
  <si>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</si>
  <si>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</si>
  <si>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</si>
  <si>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</si>
  <si>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</si>
  <si>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</si>
  <si>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</si>
  <si>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</si>
  <si>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</si>
  <si>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</si>
  <si>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</si>
  <si>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</si>
  <si>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</si>
  <si>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</si>
  <si>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</si>
  <si>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</si>
  <si>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</si>
  <si>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</si>
  <si>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</si>
  <si>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</si>
  <si>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</si>
  <si>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</si>
  <si>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</si>
  <si>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</si>
  <si>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</si>
  <si>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</si>
  <si>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</si>
  <si>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</si>
  <si>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</si>
  <si>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</si>
  <si>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</si>
  <si>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</si>
  <si>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</si>
  <si>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</si>
  <si>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</si>
  <si>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</si>
  <si>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</si>
  <si>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</si>
  <si>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</si>
  <si>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</si>
  <si>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</si>
  <si>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</si>
  <si>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</si>
  <si>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</si>
  <si>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</si>
  <si>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</si>
  <si>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</si>
  <si>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</si>
  <si>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</si>
  <si>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</si>
  <si>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</si>
  <si>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</si>
  <si>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</si>
  <si>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</si>
  <si>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</si>
  <si>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</si>
  <si>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</si>
  <si>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</si>
  <si>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</si>
  <si>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</si>
  <si>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</si>
  <si>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</si>
  <si>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</si>
  <si>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</si>
  <si>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</si>
  <si>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</si>
  <si>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</si>
  <si>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</si>
  <si>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</si>
  <si>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</si>
  <si>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</si>
  <si>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</si>
  <si>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</si>
  <si>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</si>
  <si>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</si>
  <si>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</si>
  <si>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</si>
  <si>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</si>
  <si>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</si>
  <si>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</si>
  <si>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</si>
  <si>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</si>
  <si>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</si>
  <si>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</si>
  <si>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</si>
  <si>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</si>
  <si>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</si>
  <si>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</si>
  <si>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</si>
  <si>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</si>
  <si>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</si>
  <si>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</si>
  <si>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</si>
  <si>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</si>
  <si>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</si>
  <si>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</si>
  <si>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</si>
  <si>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</si>
  <si>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</si>
  <si>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</si>
  <si>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</si>
  <si>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</si>
  <si>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</si>
  <si>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</si>
  <si>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</si>
  <si>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</si>
  <si>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</si>
  <si>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</si>
  <si>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</si>
  <si>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</si>
  <si>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</si>
  <si>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</si>
  <si>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</si>
  <si>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</si>
  <si>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</si>
  <si>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</si>
  <si>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</si>
  <si>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</si>
  <si>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</si>
  <si>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</si>
  <si>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</si>
  <si>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</si>
  <si>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</si>
  <si>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</si>
  <si>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</si>
  <si>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</si>
  <si>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</si>
  <si>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</si>
  <si>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</si>
  <si>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</si>
  <si>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</si>
  <si>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</si>
  <si>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</si>
  <si>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</si>
  <si>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</si>
  <si>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</si>
  <si>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</si>
  <si>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</si>
  <si>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</si>
  <si>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</si>
  <si>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</si>
  <si>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</si>
  <si>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</si>
  <si>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</si>
  <si>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</si>
  <si>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</si>
  <si>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</si>
  <si>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</si>
  <si>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</si>
  <si>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</si>
  <si>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</si>
  <si>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</si>
  <si>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</si>
  <si>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</si>
  <si>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</si>
  <si>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</si>
  <si>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</si>
  <si>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</si>
  <si>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</si>
  <si>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</si>
  <si>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</si>
  <si>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</si>
  <si>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</si>
  <si>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</si>
  <si>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</si>
  <si>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</si>
  <si>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</si>
  <si>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</si>
  <si>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</si>
  <si>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</si>
  <si>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</si>
  <si>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</si>
  <si>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</si>
  <si>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</si>
  <si>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</si>
  <si>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</si>
  <si>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</si>
  <si>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</si>
  <si>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</si>
  <si>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</si>
  <si>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</si>
  <si>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</si>
  <si>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</si>
  <si>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</si>
  <si>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</si>
  <si>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</si>
  <si>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</si>
  <si>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</si>
  <si>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</si>
  <si>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</si>
  <si>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</si>
  <si>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</si>
  <si>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</si>
  <si>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</si>
  <si>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</si>
  <si>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</si>
  <si>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</si>
  <si>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</si>
  <si>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</si>
  <si>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</si>
  <si>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</si>
  <si>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</si>
  <si>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</si>
  <si>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</si>
  <si>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</si>
  <si>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</si>
  <si>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</si>
  <si>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</si>
  <si>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</si>
  <si>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</si>
  <si>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</si>
  <si>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</si>
  <si>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</si>
  <si>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</si>
  <si>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</si>
  <si>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</si>
  <si>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</si>
  <si>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</si>
  <si>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</si>
  <si>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</si>
  <si>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</si>
  <si>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</si>
  <si>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</si>
  <si>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</si>
  <si>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</si>
  <si>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</si>
  <si>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</si>
  <si>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</si>
  <si>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</si>
  <si>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</si>
  <si>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</si>
  <si>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</si>
  <si>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</si>
  <si>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</si>
  <si>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</si>
  <si>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</si>
  <si>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</si>
  <si>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</si>
  <si>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</si>
  <si>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</si>
  <si>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</si>
  <si>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</si>
  <si>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</si>
  <si>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</si>
  <si>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</si>
  <si>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</si>
  <si>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</si>
  <si>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</si>
  <si>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</si>
  <si>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</si>
  <si>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</si>
  <si>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</si>
  <si>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</si>
  <si>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</si>
  <si>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</si>
  <si>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</si>
  <si>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</si>
  <si>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</si>
  <si>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</si>
  <si>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</si>
  <si>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</si>
  <si>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</si>
  <si>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</si>
  <si>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</si>
  <si>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</si>
  <si>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</si>
  <si>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</si>
  <si>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</si>
  <si>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</si>
  <si>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</si>
  <si>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</si>
  <si>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</si>
  <si>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</si>
  <si>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</si>
  <si>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</si>
  <si>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</si>
  <si>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</si>
  <si>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</si>
  <si>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</si>
  <si>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</si>
  <si>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</si>
  <si>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</si>
  <si>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</si>
  <si>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</si>
  <si>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</si>
  <si>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</si>
  <si>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</si>
  <si>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</si>
  <si>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</si>
  <si>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</si>
  <si>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</si>
  <si>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</si>
  <si>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</si>
  <si>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</si>
  <si>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</si>
  <si>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</si>
  <si>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</si>
  <si>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</si>
  <si>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</si>
  <si>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</si>
  <si>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</si>
  <si>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</si>
  <si>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</si>
  <si>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</si>
  <si>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</si>
  <si>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</si>
  <si>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</si>
  <si>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</si>
  <si>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</si>
  <si>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</si>
  <si>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</si>
  <si>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</si>
  <si>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</si>
  <si>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</si>
  <si>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</si>
  <si>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</si>
  <si>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</si>
  <si>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</si>
  <si>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</si>
  <si>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</si>
  <si>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</si>
  <si>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</si>
  <si>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</si>
  <si>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</si>
  <si>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</si>
  <si>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</si>
  <si>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</si>
  <si>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</si>
  <si>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</si>
  <si>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</si>
  <si>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</si>
  <si>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</si>
  <si>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</si>
  <si>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</si>
  <si>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</si>
  <si>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</si>
  <si>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</si>
  <si>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</si>
  <si>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</si>
  <si>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</si>
  <si>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</si>
  <si>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</si>
  <si>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</si>
  <si>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</si>
  <si>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</si>
  <si>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</si>
  <si>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</si>
  <si>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</si>
  <si>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</si>
  <si>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</si>
  <si>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</si>
  <si>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</si>
  <si>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</si>
  <si>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</si>
  <si>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</si>
  <si>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</si>
  <si>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</si>
  <si>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</si>
  <si>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</si>
  <si>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</si>
  <si>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</si>
  <si>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</si>
  <si>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</si>
  <si>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</si>
  <si>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</si>
  <si>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</si>
  <si>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</si>
  <si>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</si>
  <si>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</si>
  <si>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</si>
  <si>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</si>
  <si>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</si>
  <si>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</si>
  <si>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</si>
  <si>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</si>
  <si>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</si>
  <si>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</si>
  <si>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</si>
  <si>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</si>
  <si>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</si>
  <si>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</si>
  <si>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</si>
  <si>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</si>
  <si>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</si>
  <si>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</si>
  <si>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</si>
  <si>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</si>
  <si>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</si>
  <si>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</si>
  <si>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</si>
  <si>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</si>
  <si>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</si>
  <si>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</si>
  <si>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</si>
  <si>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</si>
  <si>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</si>
  <si>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</si>
  <si>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</si>
  <si>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</si>
  <si>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</si>
  <si>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</si>
  <si>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</si>
  <si>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</si>
  <si>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</si>
  <si>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</si>
  <si>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</si>
  <si>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</si>
  <si>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</si>
  <si>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</si>
  <si>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</si>
  <si>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</si>
  <si>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</si>
  <si>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</si>
  <si>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</si>
  <si>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</si>
  <si>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</si>
  <si>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</si>
  <si>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</si>
  <si>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</si>
  <si>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</si>
  <si>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</si>
  <si>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</si>
  <si>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</si>
  <si>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</si>
  <si>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</si>
  <si>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</si>
  <si>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</si>
  <si>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</si>
  <si>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</si>
  <si>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</si>
  <si>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</si>
  <si>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</si>
  <si>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</si>
  <si>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</si>
  <si>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</si>
  <si>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</si>
  <si>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</si>
  <si>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</si>
  <si>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</si>
  <si>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</si>
  <si>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</si>
  <si>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</si>
  <si>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</si>
  <si>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</si>
  <si>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</si>
  <si>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</si>
  <si>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</si>
  <si>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</si>
  <si>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</si>
  <si>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</si>
  <si>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</si>
  <si>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</si>
  <si>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</si>
  <si>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</si>
  <si>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</si>
  <si>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</si>
  <si>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</si>
  <si>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</si>
  <si>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</si>
  <si>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</si>
  <si>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</si>
  <si>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</si>
  <si>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</si>
  <si>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</si>
  <si>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</si>
  <si>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</si>
  <si>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</si>
  <si>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</si>
  <si>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</si>
  <si>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</si>
  <si>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</si>
  <si>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</si>
  <si>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</si>
  <si>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</si>
  <si>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</si>
  <si>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</si>
  <si>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</si>
  <si>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</si>
  <si>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</si>
  <si>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</si>
  <si>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</si>
  <si>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</si>
  <si>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</si>
  <si>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</si>
  <si>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</si>
  <si>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</si>
  <si>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</si>
  <si>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</si>
  <si>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</si>
  <si>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</si>
  <si>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</si>
  <si>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</si>
  <si>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</si>
  <si>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</si>
  <si>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</si>
  <si>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</si>
  <si>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</si>
  <si>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</si>
  <si>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</si>
  <si>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</si>
  <si>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</si>
  <si>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</si>
  <si>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</si>
  <si>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</si>
  <si>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</si>
  <si>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</si>
  <si>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</si>
  <si>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</si>
  <si>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</si>
  <si>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</si>
  <si>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</si>
  <si>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</si>
  <si>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</si>
  <si>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</si>
  <si>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</si>
  <si>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</si>
  <si>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</si>
  <si>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</si>
  <si>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</si>
  <si>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</si>
  <si>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</si>
  <si>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</si>
  <si>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</si>
  <si>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</si>
  <si>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</si>
  <si>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</si>
  <si>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</si>
  <si>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</si>
  <si>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</si>
  <si>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</si>
  <si>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</si>
  <si>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</si>
  <si>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</si>
  <si>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</si>
  <si>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</si>
  <si>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</si>
  <si>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</si>
  <si>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</si>
  <si>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</si>
  <si>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</si>
  <si>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</si>
  <si>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</si>
  <si>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</si>
  <si>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</si>
  <si>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</si>
  <si>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</si>
  <si>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</si>
  <si>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</si>
  <si>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</si>
  <si>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</si>
  <si>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</si>
  <si>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</si>
  <si>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</si>
  <si>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</si>
  <si>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</si>
  <si>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</si>
  <si>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</si>
  <si>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</si>
  <si>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</si>
  <si>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</si>
  <si>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</si>
  <si>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</si>
  <si>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</si>
  <si>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</si>
  <si>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</si>
  <si>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</si>
  <si>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</si>
  <si>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</si>
  <si>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</si>
  <si>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</si>
  <si>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</si>
  <si>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</si>
  <si>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</si>
  <si>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</si>
  <si>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</si>
  <si>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</si>
  <si>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</si>
  <si>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</si>
  <si>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</si>
  <si>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</si>
  <si>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</si>
  <si>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</si>
  <si>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</si>
  <si>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</si>
  <si>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</si>
  <si>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</si>
  <si>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</si>
  <si>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</si>
  <si>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</si>
  <si>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</si>
  <si>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</si>
  <si>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</si>
  <si>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</si>
  <si>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</si>
  <si>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</si>
  <si>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</si>
  <si>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</si>
  <si>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</si>
  <si>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</si>
  <si>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</si>
  <si>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</si>
  <si>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</si>
  <si>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</si>
  <si>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</si>
  <si>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</si>
  <si>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</si>
  <si>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</si>
  <si>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</si>
  <si>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</si>
  <si>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</si>
  <si>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</si>
  <si>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</si>
  <si>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</si>
  <si>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</si>
  <si>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</si>
  <si>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</si>
  <si>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</si>
  <si>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</si>
  <si>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</si>
  <si>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</si>
  <si>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</si>
  <si>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</si>
  <si>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</si>
  <si>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</si>
  <si>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</si>
  <si>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</si>
  <si>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</si>
  <si>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</si>
  <si>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</si>
  <si>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</si>
  <si>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</si>
  <si>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</si>
  <si>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</si>
  <si>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</si>
  <si>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</si>
  <si>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</si>
  <si>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</si>
  <si>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</si>
  <si>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</si>
  <si>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</si>
  <si>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</si>
  <si>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</si>
  <si>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</si>
  <si>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</si>
  <si>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</si>
  <si>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</si>
  <si>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</si>
  <si>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</si>
  <si>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</si>
  <si>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</si>
  <si>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</si>
  <si>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</si>
  <si>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</si>
  <si>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</si>
  <si>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</si>
  <si>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</si>
  <si>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</si>
  <si>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</si>
  <si>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</si>
  <si>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</si>
  <si>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</si>
  <si>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</si>
  <si>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</si>
  <si>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</si>
  <si>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</si>
  <si>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</si>
  <si>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</si>
  <si>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</si>
  <si>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</si>
  <si>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</si>
  <si>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</si>
  <si>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</si>
  <si>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</si>
  <si>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</si>
  <si>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</si>
  <si>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</si>
  <si>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</si>
  <si>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</si>
  <si>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</si>
  <si>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</si>
  <si>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</si>
  <si>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</si>
  <si>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</si>
  <si>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</si>
  <si>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</si>
  <si>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</si>
  <si>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</si>
  <si>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</si>
  <si>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</si>
  <si>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</si>
  <si>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</si>
  <si>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</si>
  <si>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</si>
  <si>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</si>
  <si>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</si>
  <si>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</si>
  <si>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</si>
  <si>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</si>
  <si>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</si>
  <si>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</si>
  <si>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</si>
  <si>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</si>
  <si>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</si>
  <si>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</si>
  <si>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</si>
  <si>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</si>
  <si>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</si>
  <si>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</si>
  <si>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</si>
  <si>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</si>
  <si>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</si>
  <si>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</si>
  <si>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</si>
  <si>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</si>
  <si>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</si>
  <si>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</si>
  <si>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</si>
  <si>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</si>
  <si>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</si>
  <si>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</si>
  <si>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</si>
  <si>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</si>
  <si>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</si>
  <si>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</si>
  <si>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</si>
  <si>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</si>
  <si>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</si>
  <si>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</si>
  <si>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</si>
  <si>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</si>
  <si>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</si>
  <si>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</si>
  <si>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</si>
  <si>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</si>
  <si>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</si>
  <si>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</si>
  <si>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</si>
  <si>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</si>
  <si>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</si>
  <si>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</si>
  <si>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</si>
  <si>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</si>
  <si>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</si>
  <si>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</si>
  <si>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</si>
  <si>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</si>
  <si>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</si>
  <si>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</si>
  <si>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</si>
  <si>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</si>
  <si>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</si>
  <si>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</si>
  <si>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</si>
  <si>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</si>
  <si>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</si>
  <si>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</si>
  <si>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</si>
  <si>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</si>
  <si>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</si>
  <si>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</si>
  <si>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</si>
  <si>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</si>
  <si>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</si>
  <si>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</si>
  <si>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</si>
  <si>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</si>
  <si>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</si>
  <si>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</si>
  <si>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</si>
  <si>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</si>
  <si>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</si>
  <si>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</si>
  <si>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</si>
  <si>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</si>
  <si>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</si>
  <si>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</si>
  <si>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</si>
  <si>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</si>
  <si>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</si>
  <si>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</si>
  <si>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</si>
  <si>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</si>
  <si>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</si>
  <si>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</si>
  <si>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</si>
  <si>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</si>
  <si>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</si>
  <si>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</si>
  <si>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</si>
  <si>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</si>
  <si>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</si>
  <si>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</si>
  <si>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</si>
  <si>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</si>
  <si>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</si>
  <si>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</si>
  <si>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</si>
  <si>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</si>
  <si>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</si>
  <si>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</si>
  <si>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</si>
  <si>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</si>
  <si>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</si>
  <si>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</si>
  <si>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</si>
  <si>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</si>
  <si>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</si>
  <si>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</si>
  <si>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</si>
  <si>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</si>
  <si>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</si>
  <si>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</si>
  <si>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</si>
  <si>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</si>
  <si>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</si>
  <si>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</si>
  <si>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</si>
  <si>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</si>
  <si>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</si>
  <si>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</si>
  <si>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</si>
  <si>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</si>
  <si>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</si>
  <si>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</si>
  <si>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</si>
  <si>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</si>
  <si>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</si>
  <si>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</si>
  <si>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</si>
  <si>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</si>
  <si>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</si>
  <si>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</si>
  <si>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</si>
  <si>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</si>
  <si>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</si>
  <si>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</si>
  <si>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</si>
  <si>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</si>
  <si>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</si>
  <si>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</si>
  <si>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</si>
  <si>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</si>
  <si>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</si>
  <si>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</si>
  <si>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</si>
  <si>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</si>
  <si>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</si>
  <si>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</si>
  <si>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</si>
  <si>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</si>
  <si>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</si>
  <si>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</si>
  <si>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</si>
  <si>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</si>
  <si>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</si>
  <si>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</si>
  <si>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</si>
  <si>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</si>
  <si>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</si>
  <si>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</si>
  <si>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</si>
  <si>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</si>
  <si>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</si>
  <si>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</si>
  <si>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</si>
  <si>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</si>
  <si>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</si>
  <si>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</si>
  <si>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</si>
  <si>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</si>
  <si>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</si>
  <si>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</si>
  <si>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</si>
  <si>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</si>
  <si>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</si>
  <si>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</si>
  <si>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</si>
  <si>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</si>
  <si>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</si>
  <si>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</si>
  <si>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</si>
  <si>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</si>
  <si>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</si>
  <si>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</si>
  <si>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</si>
  <si>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</si>
  <si>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</si>
  <si>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</si>
  <si>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</si>
  <si>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</si>
  <si>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</si>
  <si>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</si>
  <si>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</si>
  <si>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</si>
  <si>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</si>
  <si>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</si>
  <si>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</si>
  <si>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</si>
  <si>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</si>
  <si>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</si>
  <si>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</si>
  <si>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</si>
  <si>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</si>
  <si>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</si>
  <si>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</si>
  <si>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</si>
  <si>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</si>
  <si>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</si>
  <si>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</si>
  <si>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</si>
  <si>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</si>
  <si>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</si>
  <si>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</si>
  <si>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</si>
  <si>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</si>
  <si>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</si>
  <si>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</si>
  <si>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</si>
  <si>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</si>
  <si>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</si>
  <si>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</si>
  <si>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</si>
  <si>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</si>
  <si>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</si>
  <si>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</si>
  <si>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</si>
  <si>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</si>
  <si>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</si>
  <si>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</si>
  <si>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</si>
  <si>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</si>
  <si>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</si>
  <si>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</si>
  <si>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</si>
  <si>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</si>
  <si>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</si>
  <si>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</si>
  <si>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</si>
  <si>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</si>
  <si>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</si>
  <si>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</si>
  <si>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</si>
  <si>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</si>
  <si>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</si>
  <si>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</si>
  <si>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</si>
  <si>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</si>
  <si>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</si>
  <si>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</si>
  <si>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</si>
  <si>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</si>
  <si>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</si>
  <si>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</si>
  <si>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</si>
  <si>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</si>
  <si>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</si>
  <si>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</si>
  <si>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</si>
  <si>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</si>
  <si>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</si>
  <si>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</si>
  <si>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</si>
  <si>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</si>
  <si>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</si>
  <si>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</si>
  <si>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</si>
  <si>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</si>
  <si>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</si>
  <si>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</si>
  <si>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</si>
  <si>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</si>
  <si>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</si>
  <si>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</si>
  <si>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</si>
  <si>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</si>
  <si>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</si>
  <si>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</si>
  <si>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</si>
  <si>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</si>
  <si>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</si>
  <si>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</si>
  <si>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</si>
  <si>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</si>
  <si>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</si>
  <si>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</si>
  <si>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</si>
  <si>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</si>
  <si>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</si>
  <si>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</si>
  <si>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</si>
  <si>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</si>
  <si>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</si>
  <si>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</si>
  <si>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</si>
  <si>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</si>
  <si>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</si>
  <si>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</si>
  <si>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</si>
  <si>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</si>
  <si>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</si>
  <si>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</si>
  <si>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</si>
  <si>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</si>
  <si>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</si>
  <si>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</si>
  <si>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</si>
  <si>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</si>
  <si>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</si>
  <si>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</si>
  <si>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</si>
  <si>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</si>
  <si>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</si>
  <si>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</si>
  <si>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</si>
  <si>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</si>
  <si>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</si>
  <si>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</si>
  <si>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</si>
  <si>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</si>
  <si>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</si>
  <si>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</si>
  <si>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</si>
  <si>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</si>
  <si>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</si>
  <si>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</si>
  <si>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</si>
  <si>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</si>
  <si>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</si>
  <si>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</si>
  <si>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</si>
  <si>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</si>
  <si>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</si>
  <si>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</si>
  <si>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</si>
  <si>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</si>
  <si>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</si>
  <si>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</si>
  <si>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</si>
  <si>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</si>
  <si>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</si>
  <si>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</si>
  <si>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</si>
  <si>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</si>
  <si>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</si>
  <si>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</si>
  <si>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</si>
  <si>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</si>
  <si>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</si>
  <si>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</si>
  <si>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</si>
  <si>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</si>
  <si>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</si>
  <si>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</si>
  <si>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</si>
  <si>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</si>
  <si>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</si>
  <si>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</si>
  <si>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</si>
  <si>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</si>
  <si>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</si>
  <si>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</si>
  <si>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</si>
  <si>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</si>
  <si>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</si>
  <si>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</si>
  <si>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</si>
  <si>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</si>
  <si>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</si>
  <si>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</si>
  <si>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</si>
  <si>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</si>
  <si>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</si>
  <si>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</si>
  <si>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</si>
  <si>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</si>
  <si>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</si>
  <si>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</si>
  <si>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</si>
  <si>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</si>
  <si>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</si>
  <si>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</si>
  <si>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</si>
  <si>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</si>
  <si>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</si>
  <si>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</si>
  <si>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</si>
  <si>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</si>
  <si>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</si>
  <si>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</si>
  <si>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</si>
  <si>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</si>
  <si>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</si>
  <si>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</si>
  <si>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</si>
  <si>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</si>
  <si>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</si>
  <si>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</si>
  <si>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</si>
  <si>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</si>
  <si>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</si>
  <si>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</si>
  <si>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</si>
  <si>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</si>
  <si>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</si>
  <si>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</si>
  <si>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</si>
  <si>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</si>
  <si>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</si>
  <si>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</si>
  <si>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</si>
  <si>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</si>
  <si>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</si>
  <si>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</si>
  <si>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</si>
  <si>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</si>
  <si>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</si>
  <si>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</si>
  <si>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</si>
  <si>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</si>
  <si>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</si>
  <si>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</si>
  <si>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</si>
  <si>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</si>
  <si>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</si>
  <si>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</si>
  <si>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</si>
  <si>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</si>
  <si>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</si>
  <si>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</si>
  <si>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</si>
  <si>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</si>
  <si>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</si>
  <si>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</si>
  <si>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</si>
  <si>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</si>
  <si>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</si>
  <si>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</si>
  <si>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</si>
  <si>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</si>
  <si>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</si>
  <si>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</si>
  <si>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</si>
  <si>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</si>
  <si>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</si>
  <si>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</si>
  <si>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</si>
  <si>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</si>
  <si>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</si>
  <si>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</si>
  <si>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</si>
  <si>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</si>
  <si>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</si>
  <si>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</si>
  <si>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</si>
  <si>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</si>
  <si>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</si>
  <si>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</si>
  <si>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</si>
  <si>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</si>
  <si>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</si>
  <si>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</si>
  <si>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</si>
  <si>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</si>
  <si>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</si>
  <si>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</si>
  <si>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</si>
  <si>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</si>
  <si>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</si>
  <si>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</si>
  <si>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</si>
  <si>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</si>
  <si>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</si>
  <si>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</si>
  <si>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</si>
  <si>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</si>
  <si>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</si>
  <si>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</si>
  <si>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</si>
  <si>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</si>
  <si>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</si>
  <si>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</si>
  <si>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</si>
  <si>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</si>
  <si>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</si>
  <si>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</si>
  <si>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</si>
  <si>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</si>
  <si>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</si>
  <si>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</si>
  <si>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</si>
  <si>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</si>
  <si>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</si>
  <si>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</si>
  <si>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</si>
  <si>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</si>
  <si>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</si>
  <si>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</si>
  <si>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</si>
  <si>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</si>
  <si>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</si>
  <si>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</si>
  <si>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</si>
  <si>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</si>
  <si>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</si>
  <si>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</si>
  <si>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</si>
  <si>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</si>
  <si>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</si>
  <si>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</si>
  <si>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</si>
  <si>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</si>
  <si>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</si>
  <si>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</si>
  <si>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</si>
  <si>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</si>
  <si>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</si>
  <si>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</si>
  <si>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</si>
  <si>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</si>
  <si>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</si>
  <si>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</si>
  <si>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</si>
  <si>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</si>
  <si>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</si>
  <si>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</si>
  <si>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</si>
  <si>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</si>
  <si>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</si>
  <si>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</si>
  <si>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</si>
  <si>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</si>
  <si>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</si>
  <si>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</si>
  <si>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</si>
  <si>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</si>
  <si>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</si>
  <si>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</si>
  <si>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</si>
  <si>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</si>
  <si>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</si>
  <si>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</si>
  <si>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</si>
  <si>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</si>
  <si>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</si>
  <si>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</si>
  <si>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</si>
  <si>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</si>
  <si>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</si>
  <si>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</si>
  <si>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</si>
  <si>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</si>
  <si>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</si>
  <si>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</si>
  <si>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</si>
  <si>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</si>
  <si>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</si>
  <si>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</si>
  <si>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</si>
  <si>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</si>
  <si>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</si>
  <si>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</si>
  <si>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</si>
  <si>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</si>
  <si>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</si>
  <si>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</si>
  <si>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</si>
  <si>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</si>
  <si>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</si>
  <si>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</si>
  <si>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</si>
  <si>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</si>
  <si>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</si>
  <si>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</si>
  <si>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</si>
  <si>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</si>
  <si>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</si>
  <si>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</si>
  <si>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</si>
  <si>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</si>
  <si>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</si>
  <si>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</si>
  <si>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</si>
  <si>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</si>
  <si>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</si>
  <si>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</si>
  <si>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</si>
  <si>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</si>
  <si>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</si>
  <si>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</si>
  <si>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</si>
  <si>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</si>
  <si>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</si>
  <si>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</si>
  <si>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</si>
  <si>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</si>
  <si>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</si>
  <si>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</si>
  <si>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</si>
  <si>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</si>
  <si>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</si>
  <si>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</si>
  <si>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</si>
  <si>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</si>
  <si>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</si>
  <si>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</si>
  <si>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</si>
  <si>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</si>
  <si>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</si>
  <si>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</si>
  <si>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</si>
  <si>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</si>
  <si>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</si>
  <si>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</si>
  <si>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</si>
  <si>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</si>
  <si>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</si>
  <si>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</si>
  <si>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</si>
  <si>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</si>
  <si>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</si>
  <si>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</si>
  <si>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</si>
  <si>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</si>
  <si>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</si>
  <si>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</si>
  <si>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</si>
  <si>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</si>
  <si>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</si>
  <si>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</si>
  <si>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</si>
  <si>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</si>
  <si>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</si>
  <si>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</si>
  <si>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</si>
  <si>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</si>
  <si>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</si>
  <si>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</si>
  <si>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</si>
  <si>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</si>
  <si>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</si>
  <si>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</si>
  <si>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</si>
  <si>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</si>
  <si>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</si>
  <si>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</si>
  <si>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</si>
  <si>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</si>
  <si>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</si>
  <si>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</si>
  <si>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</si>
  <si>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</si>
  <si>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</si>
  <si>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</si>
  <si>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</si>
  <si>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</si>
  <si>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</si>
  <si>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</si>
  <si>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</si>
  <si>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</si>
  <si>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</si>
  <si>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</si>
  <si>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</si>
  <si>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</si>
  <si>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</si>
  <si>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</si>
  <si>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</si>
  <si>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</si>
  <si>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</si>
  <si>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</si>
  <si>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</si>
  <si>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</si>
  <si>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</si>
  <si>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</si>
  <si>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</si>
  <si>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</si>
  <si>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</si>
  <si>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</si>
  <si>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</si>
  <si>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</si>
  <si>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</si>
  <si>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</si>
  <si>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</si>
  <si>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</si>
  <si>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</si>
  <si>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</si>
  <si>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</si>
  <si>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</si>
  <si>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</si>
  <si>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</si>
  <si>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</si>
  <si>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</si>
  <si>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</si>
  <si>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</si>
  <si>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</si>
  <si>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</si>
  <si>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</si>
  <si>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</si>
  <si>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</si>
  <si>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</si>
  <si>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</si>
  <si>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</si>
  <si>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</si>
  <si>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</si>
  <si>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</si>
  <si>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</si>
  <si>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</si>
  <si>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</si>
  <si>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</si>
  <si>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</si>
  <si>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</si>
  <si>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</si>
  <si>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</si>
  <si>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</si>
  <si>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</si>
  <si>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</si>
  <si>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</si>
  <si>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</si>
  <si>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</si>
  <si>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</si>
  <si>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</si>
  <si>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</si>
  <si>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</si>
  <si>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</si>
  <si>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</si>
  <si>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</si>
  <si>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</si>
  <si>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</si>
  <si>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</si>
  <si>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</si>
  <si>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</si>
  <si>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</si>
  <si>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</si>
  <si>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</si>
  <si>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</si>
  <si>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</si>
  <si>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</si>
  <si>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</si>
  <si>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</si>
  <si>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</si>
  <si>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</si>
  <si>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</si>
  <si>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</si>
  <si>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</si>
  <si>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</si>
  <si>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</si>
  <si>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</si>
  <si>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</si>
  <si>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</si>
  <si>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</si>
  <si>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</si>
  <si>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</si>
  <si>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</si>
  <si>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</si>
  <si>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</si>
  <si>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</si>
  <si>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</si>
  <si>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</si>
  <si>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</si>
  <si>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</si>
  <si>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</si>
  <si>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</si>
  <si>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</si>
  <si>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</si>
  <si>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</si>
  <si>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</si>
  <si>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</si>
  <si>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</si>
  <si>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</si>
  <si>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</si>
  <si>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</si>
  <si>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</si>
  <si>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</si>
  <si>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</si>
  <si>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</si>
  <si>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</si>
  <si>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</si>
  <si>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</si>
  <si>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</si>
  <si>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</si>
  <si>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</si>
  <si>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</si>
  <si>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</si>
  <si>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</si>
  <si>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</si>
  <si>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</si>
  <si>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</si>
  <si>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</si>
  <si>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</si>
  <si>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</si>
  <si>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</si>
  <si>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</si>
  <si>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</si>
  <si>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</si>
  <si>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</si>
  <si>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</si>
  <si>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</si>
  <si>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</si>
  <si>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</si>
  <si>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</si>
  <si>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</si>
  <si>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</si>
  <si>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</si>
  <si>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</si>
  <si>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</si>
  <si>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</si>
  <si>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</si>
  <si>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</si>
  <si>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</si>
  <si>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</si>
  <si>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</si>
  <si>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</si>
  <si>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</si>
  <si>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</si>
  <si>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</si>
  <si>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</si>
  <si>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</si>
  <si>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</si>
  <si>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</si>
  <si>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</si>
  <si>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</si>
  <si>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</si>
  <si>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</si>
  <si>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</si>
  <si>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</si>
  <si>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</si>
  <si>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</si>
  <si>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</si>
  <si>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</si>
  <si>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</si>
  <si>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</si>
  <si>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</si>
  <si>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</si>
  <si>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</si>
  <si>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</si>
  <si>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</si>
  <si>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</si>
  <si>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</si>
  <si>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</si>
  <si>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</si>
  <si>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</si>
  <si>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</si>
  <si>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</si>
  <si>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</si>
  <si>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</si>
  <si>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</si>
  <si>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</si>
  <si>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</si>
  <si>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</si>
  <si>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</si>
  <si>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</si>
  <si>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</si>
  <si>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</si>
  <si>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</si>
  <si>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</si>
  <si>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</si>
  <si>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</si>
  <si>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</si>
  <si>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</si>
  <si>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</si>
  <si>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</si>
  <si>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</si>
  <si>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</si>
  <si>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</si>
  <si>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</si>
  <si>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</si>
  <si>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</si>
  <si>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</si>
  <si>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</si>
  <si>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</si>
  <si>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</si>
  <si>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</si>
  <si>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</si>
  <si>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</si>
  <si>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</si>
  <si>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</si>
  <si>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</si>
  <si>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</si>
  <si>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</si>
  <si>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</si>
  <si>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</si>
  <si>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</si>
  <si>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</si>
  <si>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</si>
  <si>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</si>
  <si>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</si>
  <si>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</si>
  <si>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</si>
  <si>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</si>
  <si>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</si>
  <si>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</si>
  <si>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</si>
  <si>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</si>
  <si>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</si>
  <si>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</si>
  <si>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</si>
  <si>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</si>
  <si>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</si>
  <si>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</si>
  <si>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</si>
  <si>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</si>
  <si>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</si>
  <si>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</si>
  <si>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</si>
  <si>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</si>
  <si>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</si>
  <si>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</si>
  <si>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</si>
  <si>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</si>
  <si>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</si>
  <si>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</si>
  <si>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</si>
  <si>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</si>
  <si>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</si>
  <si>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</si>
  <si>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</si>
  <si>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</si>
  <si>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</si>
  <si>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</si>
  <si>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</si>
  <si>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</si>
  <si>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</si>
  <si>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</si>
  <si>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</si>
  <si>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</si>
  <si>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</si>
  <si>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</si>
  <si>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</si>
  <si>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</si>
  <si>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</si>
  <si>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</si>
  <si>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</si>
  <si>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</si>
  <si>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</si>
  <si>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</si>
  <si>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</si>
  <si>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</si>
  <si>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</si>
  <si>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</si>
  <si>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</si>
  <si>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</si>
  <si>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</si>
  <si>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</si>
  <si>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</si>
  <si>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</si>
  <si>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</si>
  <si>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</si>
  <si>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</si>
  <si>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</si>
  <si>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</si>
  <si>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</si>
  <si>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</si>
  <si>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</si>
  <si>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</si>
  <si>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</si>
  <si>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</si>
  <si>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</si>
  <si>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</si>
  <si>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</si>
  <si>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</si>
  <si>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</si>
  <si>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</si>
  <si>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</si>
  <si>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</si>
  <si>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</si>
  <si>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</si>
  <si>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</si>
  <si>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</si>
  <si>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</si>
  <si>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</si>
  <si>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</si>
  <si>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</si>
  <si>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</si>
  <si>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</si>
  <si>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</si>
  <si>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</si>
  <si>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</si>
  <si>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</si>
  <si>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</si>
  <si>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</si>
  <si>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</si>
  <si>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</si>
  <si>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</si>
  <si>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</si>
  <si>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</si>
  <si>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</si>
  <si>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</si>
  <si>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</si>
  <si>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</si>
  <si>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</si>
  <si>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</si>
  <si>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</si>
  <si>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</si>
  <si>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</si>
  <si>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</si>
  <si>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</si>
  <si>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</si>
  <si>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</si>
  <si>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</si>
  <si>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</si>
  <si>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</si>
  <si>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</si>
  <si>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</si>
  <si>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</si>
  <si>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</si>
  <si>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</si>
  <si>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</si>
  <si>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</si>
  <si>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</si>
  <si>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</si>
  <si>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</si>
  <si>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</si>
  <si>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</si>
  <si>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</si>
  <si>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</si>
  <si>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</si>
  <si>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</si>
  <si>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</si>
  <si>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</si>
  <si>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</si>
  <si>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</si>
  <si>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</si>
  <si>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</si>
  <si>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</si>
  <si>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</si>
  <si>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</si>
  <si>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</si>
  <si>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</si>
  <si>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</si>
  <si>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</si>
  <si>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</si>
  <si>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</si>
  <si>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</si>
  <si>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</si>
  <si>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</si>
  <si>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</si>
  <si>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</si>
  <si>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</si>
  <si>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</si>
  <si>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</si>
  <si>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</si>
  <si>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</si>
  <si>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</si>
  <si>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</si>
  <si>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</si>
  <si>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</si>
  <si>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</si>
  <si>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</si>
  <si>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</si>
  <si>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</si>
  <si>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</si>
  <si>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</si>
  <si>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</si>
  <si>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</si>
  <si>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</si>
  <si>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</si>
  <si>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</si>
  <si>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</si>
  <si>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</si>
  <si>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</si>
  <si>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</si>
  <si>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</si>
  <si>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</si>
  <si>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</si>
  <si>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</si>
  <si>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</si>
  <si>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</si>
  <si>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</si>
  <si>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</si>
  <si>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</si>
  <si>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</si>
  <si>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</si>
  <si>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</si>
  <si>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</si>
  <si>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</si>
  <si>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</si>
  <si>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</si>
  <si>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</si>
  <si>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</si>
  <si>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</si>
  <si>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</si>
  <si>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</si>
  <si>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</si>
  <si>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</si>
  <si>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</si>
  <si>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</si>
  <si>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</si>
  <si>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</si>
  <si>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</si>
  <si>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</si>
  <si>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</si>
  <si>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</si>
  <si>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</si>
  <si>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</si>
  <si>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</si>
  <si>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</si>
  <si>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</si>
  <si>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</si>
  <si>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</si>
  <si>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</si>
  <si>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</si>
  <si>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</si>
  <si>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</si>
  <si>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</si>
  <si>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</si>
  <si>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</si>
  <si>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</si>
  <si>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</si>
  <si>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</si>
  <si>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</si>
  <si>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</si>
  <si>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</si>
  <si>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</si>
  <si>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</si>
  <si>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</si>
  <si>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</si>
  <si>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</si>
  <si>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</si>
  <si>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</si>
  <si>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</si>
  <si>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</si>
  <si>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</si>
  <si>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</si>
  <si>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</si>
  <si>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</si>
  <si>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</si>
  <si>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</si>
  <si>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</si>
  <si>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</si>
  <si>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</si>
  <si>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</si>
  <si>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</si>
  <si>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</si>
  <si>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</si>
  <si>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</si>
  <si>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</si>
  <si>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</si>
  <si>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</si>
  <si>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</si>
  <si>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</si>
  <si>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</si>
  <si>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</si>
  <si>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</si>
  <si>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</si>
  <si>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</si>
  <si>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</si>
  <si>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</si>
  <si>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</si>
  <si>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</si>
  <si>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</si>
  <si>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</si>
  <si>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</si>
  <si>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</si>
  <si>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</si>
  <si>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</si>
  <si>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</si>
  <si>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</si>
  <si>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</si>
  <si>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</si>
  <si>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</si>
  <si>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</si>
  <si>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</si>
  <si>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</si>
  <si>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</si>
  <si>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</si>
  <si>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</si>
  <si>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</si>
  <si>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</si>
  <si>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</si>
  <si>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</si>
  <si>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</si>
  <si>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</si>
  <si>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</si>
  <si>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</si>
  <si>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</si>
  <si>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</si>
  <si>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</si>
  <si>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</si>
  <si>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</si>
  <si>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</si>
  <si>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</si>
  <si>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</si>
  <si>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</si>
  <si>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</si>
  <si>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</si>
  <si>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</si>
  <si>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</si>
  <si>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</si>
  <si>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</si>
  <si>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</si>
  <si>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</si>
  <si>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</si>
  <si>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</si>
  <si>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</si>
  <si>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</si>
  <si>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</si>
  <si>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</si>
  <si>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</si>
  <si>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</si>
  <si>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</si>
  <si>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</si>
  <si>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</si>
  <si>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</si>
  <si>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</si>
  <si>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</si>
  <si>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</si>
  <si>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</si>
  <si>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</si>
  <si>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</si>
  <si>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</si>
  <si>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</si>
  <si>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</si>
  <si>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</si>
  <si>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</si>
  <si>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</si>
  <si>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</si>
  <si>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</si>
  <si>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</si>
  <si>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</si>
  <si>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</si>
  <si>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</si>
  <si>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</si>
  <si>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</si>
  <si>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</si>
  <si>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</si>
  <si>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</si>
  <si>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</si>
  <si>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</si>
  <si>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</si>
  <si>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</si>
  <si>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</si>
  <si>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</si>
  <si>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</si>
  <si>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</si>
  <si>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</si>
  <si>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</si>
  <si>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</si>
  <si>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</si>
  <si>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</si>
  <si>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</si>
  <si>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</si>
  <si>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</si>
  <si>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</si>
  <si>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</si>
  <si>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</si>
  <si>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</si>
  <si>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</si>
  <si>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</si>
  <si>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</si>
  <si>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</si>
  <si>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</si>
  <si>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</si>
  <si>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</si>
  <si>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</si>
  <si>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</si>
  <si>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</si>
  <si>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</si>
  <si>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</si>
  <si>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</si>
  <si>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</si>
  <si>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</si>
  <si>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</si>
  <si>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</si>
  <si>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</si>
  <si>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</si>
  <si>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</si>
  <si>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</si>
  <si>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</si>
  <si>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</si>
  <si>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</si>
  <si>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</si>
  <si>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</si>
  <si>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</si>
  <si>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</si>
  <si>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</si>
  <si>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</si>
  <si>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</si>
  <si>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</si>
  <si>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</si>
  <si>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</si>
  <si>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</si>
  <si>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</si>
  <si>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</si>
  <si>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</si>
  <si>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</si>
  <si>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</si>
  <si>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</si>
  <si>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</si>
  <si>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</si>
  <si>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</si>
  <si>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</si>
  <si>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</si>
  <si>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</si>
  <si>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</si>
  <si>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</si>
  <si>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</si>
  <si>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</si>
  <si>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</si>
  <si>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</si>
  <si>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</si>
  <si>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</si>
  <si>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</si>
  <si>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</si>
  <si>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</si>
  <si>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</si>
  <si>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</si>
  <si>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</si>
  <si>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</si>
  <si>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</si>
  <si>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</si>
  <si>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</si>
  <si>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</si>
  <si>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</si>
  <si>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</si>
  <si>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</si>
  <si>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</si>
  <si>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</si>
  <si>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</si>
  <si>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</si>
  <si>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</si>
  <si>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</si>
  <si>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</si>
  <si>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</si>
  <si>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</si>
  <si>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</si>
  <si>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</si>
  <si>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</si>
  <si>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</si>
  <si>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</si>
  <si>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</si>
  <si>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</si>
  <si>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</si>
  <si>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</si>
  <si>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</si>
  <si>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</si>
  <si>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</si>
  <si>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</si>
  <si>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</si>
  <si>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</si>
  <si>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</si>
  <si>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</si>
  <si>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</si>
  <si>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</si>
  <si>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</si>
  <si>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</si>
  <si>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</si>
  <si>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</si>
  <si>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</si>
  <si>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</si>
  <si>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</si>
  <si>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</si>
  <si>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</si>
  <si>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</si>
  <si>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</si>
  <si>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</si>
  <si>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</si>
  <si>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</si>
  <si>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</si>
  <si>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</si>
  <si>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</si>
  <si>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</si>
  <si>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</si>
  <si>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</si>
  <si>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</si>
  <si>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</si>
  <si>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</si>
  <si>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</si>
  <si>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</si>
  <si>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</si>
  <si>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</si>
  <si>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</si>
  <si>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</si>
  <si>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</si>
  <si>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</si>
  <si>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</si>
  <si>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</si>
  <si>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</si>
  <si>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</si>
  <si>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</si>
  <si>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</si>
  <si>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</si>
  <si>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</si>
  <si>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</si>
  <si>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</si>
  <si>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</si>
  <si>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</si>
  <si>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</si>
  <si>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</si>
  <si>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</si>
  <si>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</si>
  <si>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</si>
  <si>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</si>
  <si>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</si>
  <si>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</si>
  <si>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</si>
  <si>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</si>
  <si>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</si>
  <si>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</si>
  <si>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</si>
  <si>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</si>
  <si>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</si>
  <si>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</si>
  <si>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</si>
  <si>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</si>
  <si>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</si>
  <si>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</si>
  <si>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</si>
  <si>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</si>
  <si>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</si>
  <si>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</si>
  <si>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</si>
  <si>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</si>
  <si>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</si>
  <si>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</si>
  <si>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</si>
  <si>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</si>
  <si>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</si>
  <si>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</si>
  <si>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</si>
  <si>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</si>
  <si>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</si>
  <si>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</si>
  <si>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</si>
  <si>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</si>
  <si>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</si>
  <si>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</si>
  <si>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</si>
  <si>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</si>
  <si>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</si>
  <si>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</si>
  <si>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</si>
  <si>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</si>
  <si>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</si>
  <si>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</si>
  <si>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</si>
  <si>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</si>
  <si>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</si>
  <si>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</si>
  <si>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</si>
  <si>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</si>
  <si>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</si>
  <si>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</si>
  <si>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</si>
  <si>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</si>
  <si>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</si>
  <si>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</si>
  <si>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</si>
  <si>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</si>
  <si>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</si>
  <si>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</si>
  <si>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</si>
  <si>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</si>
  <si>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</si>
  <si>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</si>
  <si>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</si>
  <si>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</si>
  <si>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</si>
  <si>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</si>
  <si>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</si>
  <si>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</si>
  <si>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</si>
  <si>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</si>
  <si>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</si>
  <si>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</si>
  <si>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</si>
  <si>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</si>
  <si>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</si>
  <si>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</si>
  <si>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</si>
  <si>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</si>
  <si>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</si>
  <si>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</si>
  <si>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</si>
  <si>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</si>
  <si>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</si>
  <si>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</si>
  <si>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</si>
  <si>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</si>
  <si>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</si>
  <si>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</si>
  <si>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</si>
  <si>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</si>
  <si>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</si>
  <si>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</si>
  <si>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</si>
  <si>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</si>
  <si>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</si>
  <si>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</si>
  <si>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</si>
  <si>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</si>
  <si>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</si>
  <si>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</si>
  <si>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</si>
  <si>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</si>
  <si>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</si>
  <si>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</si>
  <si>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</si>
  <si>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</si>
  <si>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</si>
  <si>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</si>
  <si>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</si>
  <si>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</si>
  <si>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</si>
  <si>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</si>
  <si>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</si>
  <si>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</si>
  <si>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</si>
  <si>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</si>
  <si>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</si>
  <si>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</si>
  <si>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</si>
  <si>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</si>
  <si>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</si>
  <si>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</si>
  <si>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</si>
  <si>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</si>
  <si>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</si>
  <si>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</si>
  <si>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</si>
  <si>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</si>
  <si>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</si>
  <si>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</si>
  <si>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</si>
  <si>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</si>
  <si>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</si>
  <si>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</si>
  <si>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</si>
  <si>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</si>
  <si>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</si>
  <si>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</si>
  <si>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</si>
  <si>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</si>
  <si>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</si>
  <si>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</si>
  <si>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</si>
  <si>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</si>
  <si>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</si>
  <si>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</si>
  <si>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</si>
  <si>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</si>
  <si>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</si>
  <si>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</si>
  <si>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</si>
  <si>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</si>
  <si>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</si>
  <si>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</si>
  <si>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</si>
  <si>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</si>
  <si>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</si>
  <si>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</si>
  <si>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</si>
  <si>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</si>
  <si>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</si>
  <si>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</si>
  <si>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</si>
  <si>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</si>
  <si>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</si>
  <si>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</si>
  <si>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</si>
  <si>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</si>
  <si>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</si>
  <si>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</si>
  <si>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</si>
  <si>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</si>
  <si>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</si>
  <si>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</si>
  <si>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</si>
  <si>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</si>
  <si>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</si>
  <si>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</si>
  <si>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</si>
  <si>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</si>
  <si>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</si>
  <si>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</si>
  <si>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</si>
  <si>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</si>
  <si>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</si>
  <si>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</si>
  <si>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</si>
  <si>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</si>
  <si>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</si>
  <si>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</si>
  <si>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</si>
  <si>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</si>
  <si>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</si>
  <si>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</si>
  <si>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</si>
  <si>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</si>
  <si>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</si>
  <si>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</si>
  <si>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</si>
  <si>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</si>
  <si>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</si>
  <si>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</si>
  <si>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</si>
  <si>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</si>
  <si>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</si>
  <si>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</si>
  <si>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</si>
  <si>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</si>
  <si>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</si>
  <si>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</si>
  <si>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</si>
  <si>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</si>
  <si>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</si>
  <si>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</si>
  <si>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</si>
  <si>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</si>
  <si>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</si>
  <si>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</si>
  <si>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</si>
  <si>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</si>
  <si>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</si>
  <si>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</si>
  <si>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</si>
  <si>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</si>
  <si>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</si>
  <si>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</si>
  <si>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</si>
  <si>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</si>
  <si>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</si>
  <si>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</si>
  <si>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</si>
  <si>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</si>
  <si>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</si>
  <si>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</si>
  <si>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</si>
  <si>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</si>
  <si>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</si>
  <si>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</si>
  <si>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</si>
  <si>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</si>
  <si>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</si>
  <si>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</si>
  <si>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</si>
  <si>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</si>
  <si>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</si>
  <si>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</si>
  <si>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</si>
  <si>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</si>
  <si>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</si>
  <si>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</si>
  <si>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</si>
  <si>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</si>
  <si>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</si>
  <si>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</si>
  <si>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</si>
  <si>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</si>
  <si>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</si>
  <si>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</si>
  <si>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</si>
  <si>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</si>
  <si>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</si>
  <si>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</si>
  <si>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</si>
  <si>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</si>
  <si>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</si>
  <si>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</si>
  <si>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</si>
  <si>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</si>
  <si>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</si>
  <si>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</si>
  <si>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</si>
  <si>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</si>
  <si>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</si>
  <si>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</si>
  <si>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</si>
  <si>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</si>
  <si>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</si>
  <si>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</si>
  <si>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</si>
  <si>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</si>
  <si>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</si>
  <si>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</si>
  <si>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</si>
  <si>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</si>
  <si>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</si>
  <si>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</si>
  <si>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</si>
  <si>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</si>
  <si>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</si>
  <si>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</si>
  <si>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</si>
  <si>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</si>
  <si>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</si>
  <si>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</si>
  <si>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</si>
  <si>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</si>
  <si>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</si>
  <si>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</si>
  <si>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</si>
  <si>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</si>
  <si>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</si>
  <si>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</si>
  <si>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</si>
  <si>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</si>
  <si>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</si>
  <si>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</si>
  <si>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</si>
  <si>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</si>
  <si>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</si>
  <si>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</si>
  <si>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</si>
  <si>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</si>
  <si>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</si>
  <si>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</si>
  <si>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</si>
  <si>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</si>
  <si>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</si>
  <si>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</si>
  <si>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</si>
  <si>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</si>
  <si>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</si>
  <si>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</si>
  <si>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</si>
  <si>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</si>
  <si>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</si>
  <si>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</si>
  <si>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</si>
  <si>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</si>
  <si>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</si>
  <si>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</si>
  <si>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</si>
  <si>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</si>
  <si>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</si>
  <si>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</si>
  <si>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</si>
  <si>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</si>
  <si>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</si>
  <si>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</si>
  <si>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</si>
  <si>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</si>
  <si>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</si>
  <si>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</si>
  <si>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</si>
  <si>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</si>
  <si>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</si>
  <si>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</si>
  <si>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</si>
  <si>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</si>
  <si>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</si>
  <si>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</si>
  <si>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</si>
  <si>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</si>
  <si>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</si>
  <si>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</si>
  <si>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</si>
  <si>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</si>
  <si>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</si>
  <si>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</si>
  <si>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</si>
  <si>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</si>
  <si>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</si>
  <si>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</si>
  <si>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</si>
  <si>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</si>
  <si>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</si>
  <si>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</si>
  <si>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</si>
  <si>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</si>
  <si>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</si>
  <si>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</si>
  <si>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</si>
  <si>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</si>
  <si>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</si>
  <si>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</si>
  <si>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</si>
  <si>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</si>
  <si>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</si>
  <si>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</si>
  <si>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</si>
  <si>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</si>
  <si>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</si>
  <si>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</si>
  <si>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</si>
  <si>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</si>
  <si>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</si>
  <si>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</si>
  <si>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</si>
  <si>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</si>
  <si>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</si>
  <si>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</si>
  <si>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</si>
  <si>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</si>
  <si>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</si>
  <si>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</si>
  <si>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</si>
  <si>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</si>
  <si>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</si>
  <si>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</si>
  <si>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</si>
  <si>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</si>
  <si>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</si>
  <si>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</si>
  <si>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</si>
  <si>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</si>
  <si>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</si>
  <si>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</si>
  <si>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</si>
  <si>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</si>
  <si>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</si>
  <si>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</si>
  <si>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</si>
  <si>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</si>
  <si>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</si>
  <si>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</si>
  <si>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</si>
  <si>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</si>
  <si>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</si>
  <si>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</si>
  <si>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</si>
  <si>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</si>
  <si>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</si>
  <si>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</si>
  <si>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</si>
  <si>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</si>
  <si>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</si>
  <si>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</si>
  <si>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</si>
  <si>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</si>
  <si>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</si>
  <si>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</si>
  <si>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</si>
  <si>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</si>
  <si>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</si>
  <si>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</si>
  <si>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</si>
  <si>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</si>
  <si>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</si>
  <si>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</si>
  <si>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</si>
  <si>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</si>
  <si>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</si>
  <si>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</si>
  <si>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</si>
  <si>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</si>
  <si>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</si>
  <si>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</si>
  <si>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</si>
  <si>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</si>
  <si>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</si>
  <si>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</si>
  <si>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</si>
  <si>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</si>
  <si>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</si>
  <si>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</si>
  <si>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</si>
  <si>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</si>
  <si>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</si>
  <si>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</si>
  <si>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</si>
  <si>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</si>
  <si>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</si>
  <si>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</si>
  <si>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</si>
  <si>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</si>
  <si>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</si>
  <si>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</si>
  <si>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</si>
  <si>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</si>
  <si>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</si>
  <si>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</si>
  <si>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</si>
  <si>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</si>
  <si>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</si>
  <si>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</si>
  <si>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</si>
  <si>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</si>
  <si>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</si>
  <si>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</si>
  <si>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</si>
  <si>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</si>
  <si>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</si>
  <si>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</si>
  <si>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</si>
  <si>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</si>
  <si>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</si>
  <si>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</si>
  <si>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</si>
  <si>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</si>
  <si>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</si>
  <si>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</si>
  <si>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</si>
  <si>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</si>
  <si>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</si>
  <si>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</si>
  <si>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</si>
  <si>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</si>
  <si>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</si>
  <si>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</si>
  <si>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</si>
  <si>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</si>
  <si>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</si>
  <si>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</si>
  <si>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</si>
  <si>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</si>
  <si>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</si>
  <si>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</si>
  <si>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</si>
  <si>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</si>
  <si>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</si>
  <si>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</si>
  <si>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</si>
  <si>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</si>
  <si>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</si>
  <si>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</si>
  <si>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</si>
  <si>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</si>
  <si>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</si>
  <si>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</si>
  <si>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</si>
  <si>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</si>
  <si>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</si>
  <si>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</si>
  <si>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</si>
  <si>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</si>
  <si>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</si>
  <si>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</si>
  <si>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</si>
  <si>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</si>
  <si>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</si>
  <si>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</si>
  <si>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</si>
  <si>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</si>
  <si>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</si>
  <si>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</si>
  <si>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</si>
  <si>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</si>
  <si>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</si>
  <si>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</si>
  <si>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</si>
  <si>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</si>
  <si>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</si>
  <si>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</si>
  <si>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</si>
  <si>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</si>
  <si>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</si>
  <si>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</si>
  <si>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</si>
  <si>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</si>
  <si>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</si>
  <si>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</si>
  <si>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</si>
  <si>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</si>
  <si>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</si>
  <si>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</si>
  <si>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</si>
  <si>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</si>
  <si>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</si>
  <si>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</si>
  <si>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</si>
  <si>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</si>
  <si>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</si>
  <si>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</si>
  <si>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</si>
  <si>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</si>
  <si>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</si>
  <si>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</si>
  <si>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</si>
  <si>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</si>
  <si>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</si>
  <si>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</si>
  <si>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</si>
  <si>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</si>
  <si>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</si>
  <si>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</si>
  <si>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</si>
  <si>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</si>
  <si>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</si>
  <si>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</si>
  <si>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</si>
  <si>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</si>
  <si>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</si>
  <si>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</si>
  <si>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</si>
  <si>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</si>
  <si>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</si>
  <si>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</si>
  <si>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</si>
  <si>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</si>
  <si>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</si>
  <si>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</si>
  <si>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</si>
  <si>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</si>
  <si>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</si>
  <si>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</si>
  <si>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</si>
  <si>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</si>
  <si>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</si>
  <si>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</si>
  <si>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</si>
  <si>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</si>
  <si>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</si>
  <si>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</si>
  <si>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</si>
  <si>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</si>
  <si>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</si>
  <si>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</si>
  <si>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</si>
  <si>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</si>
  <si>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</si>
  <si>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</si>
  <si>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</si>
  <si>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</si>
  <si>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</si>
  <si>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</si>
  <si>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</si>
  <si>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</si>
  <si>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</si>
  <si>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</si>
  <si>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</si>
  <si>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</si>
  <si>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</si>
  <si>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</si>
  <si>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</si>
  <si>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</si>
  <si>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</si>
  <si>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</si>
  <si>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</si>
  <si>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</si>
  <si>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</si>
  <si>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</si>
  <si>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</si>
  <si>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</si>
  <si>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</si>
  <si>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</si>
  <si>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</si>
  <si>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</si>
  <si>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</si>
  <si>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</si>
  <si>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</si>
  <si>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</si>
  <si>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</si>
  <si>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</si>
  <si>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</si>
  <si>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</si>
  <si>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</si>
  <si>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</si>
  <si>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</si>
  <si>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</si>
  <si>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</si>
  <si>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</si>
  <si>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</si>
  <si>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</si>
  <si>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</si>
  <si>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</si>
  <si>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</si>
  <si>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</si>
  <si>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</si>
  <si>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</si>
  <si>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</si>
  <si>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</si>
  <si>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</si>
  <si>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</si>
  <si>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</si>
  <si>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</si>
  <si>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</si>
  <si>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</si>
  <si>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</si>
  <si>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</si>
  <si>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</si>
  <si>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</si>
  <si>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</si>
  <si>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</si>
  <si>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</si>
  <si>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</si>
  <si>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</si>
  <si>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</si>
  <si>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</si>
  <si>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</si>
  <si>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</si>
  <si>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</si>
  <si>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</si>
  <si>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</si>
  <si>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</si>
  <si>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</si>
  <si>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</si>
  <si>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</si>
  <si>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</si>
  <si>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</si>
  <si>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</si>
  <si>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</si>
  <si>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</si>
  <si>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</si>
  <si>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</si>
  <si>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</si>
  <si>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</si>
  <si>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</si>
  <si>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</si>
  <si>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</si>
  <si>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</si>
  <si>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</si>
  <si>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</si>
  <si>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</si>
  <si>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</si>
  <si>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</si>
  <si>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</si>
  <si>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</si>
  <si>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</si>
  <si>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</si>
  <si>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</si>
  <si>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</si>
  <si>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</si>
  <si>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</si>
  <si>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</si>
  <si>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</si>
  <si>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</si>
  <si>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</si>
  <si>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</si>
  <si>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</si>
  <si>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</si>
  <si>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</si>
  <si>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</si>
  <si>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</si>
  <si>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</si>
  <si>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</si>
  <si>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</si>
  <si>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</si>
  <si>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</si>
  <si>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</si>
  <si>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</si>
  <si>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</si>
  <si>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</si>
  <si>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</si>
  <si>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</si>
  <si>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</si>
  <si>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</si>
  <si>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</si>
  <si>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</si>
  <si>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</si>
  <si>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</si>
  <si>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</si>
  <si>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</si>
  <si>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</si>
  <si>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</si>
  <si>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</si>
  <si>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</si>
  <si>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</si>
  <si>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</si>
  <si>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</si>
  <si>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</si>
  <si>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</si>
  <si>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</si>
  <si>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</si>
  <si>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</si>
  <si>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</si>
  <si>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</si>
  <si>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</si>
  <si>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</si>
  <si>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</si>
  <si>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</si>
  <si>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</si>
  <si>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</si>
  <si>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</si>
  <si>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</si>
  <si>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</si>
  <si>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</si>
  <si>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</si>
  <si>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</si>
  <si>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</si>
  <si>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</si>
  <si>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</si>
  <si>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</si>
  <si>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</si>
  <si>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</si>
  <si>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</si>
  <si>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</si>
  <si>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</si>
  <si>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</si>
  <si>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</si>
  <si>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</si>
  <si>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</si>
  <si>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</si>
  <si>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</si>
  <si>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</si>
  <si>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</si>
  <si>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</si>
  <si>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</si>
  <si>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</si>
  <si>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</si>
  <si>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</si>
  <si>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</si>
  <si>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</si>
  <si>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</si>
  <si>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</si>
  <si>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</si>
  <si>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</si>
  <si>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</si>
  <si>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</si>
  <si>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</si>
  <si>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</si>
  <si>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</si>
  <si>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</si>
  <si>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</si>
  <si>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</si>
  <si>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</si>
  <si>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</si>
  <si>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</si>
  <si>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</si>
  <si>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</si>
  <si>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</si>
  <si>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</si>
  <si>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</si>
  <si>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</si>
  <si>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</si>
  <si>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</si>
  <si>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</si>
  <si>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</si>
  <si>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</si>
  <si>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</si>
  <si>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</si>
  <si>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</si>
  <si>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</si>
  <si>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</si>
  <si>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</si>
  <si>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</si>
  <si>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</si>
  <si>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</si>
  <si>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</si>
  <si>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</si>
  <si>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</si>
  <si>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</si>
  <si>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</si>
  <si>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</si>
  <si>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</si>
  <si>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</si>
  <si>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</si>
  <si>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</si>
  <si>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</si>
  <si>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</si>
  <si>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</si>
  <si>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</si>
  <si>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</si>
  <si>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</si>
  <si>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</si>
  <si>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</si>
  <si>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</si>
  <si>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</si>
  <si>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</si>
  <si>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</si>
  <si>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</si>
  <si>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</si>
  <si>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</si>
  <si>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</si>
  <si>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</si>
  <si>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</si>
  <si>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</si>
  <si>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</si>
  <si>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</si>
  <si>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</si>
  <si>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</si>
  <si>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</si>
  <si>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</si>
  <si>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</si>
  <si>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</si>
  <si>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</si>
  <si>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</si>
  <si>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</si>
  <si>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</si>
  <si>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</si>
  <si>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</si>
  <si>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</si>
  <si>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</si>
  <si>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</si>
  <si>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</si>
  <si>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</si>
  <si>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</si>
  <si>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</si>
  <si>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</si>
  <si>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</si>
  <si>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</si>
  <si>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</si>
  <si>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</si>
  <si>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</si>
  <si>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</si>
  <si>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</si>
  <si>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</si>
  <si>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</si>
  <si>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</si>
  <si>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</si>
  <si>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</si>
  <si>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</si>
  <si>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</si>
  <si>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</si>
  <si>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</si>
  <si>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</si>
  <si>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</si>
  <si>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</si>
  <si>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</si>
  <si>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</si>
  <si>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</si>
  <si>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</si>
  <si>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</si>
  <si>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</si>
  <si>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</si>
  <si>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</si>
  <si>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</si>
  <si>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</si>
  <si>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</si>
  <si>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</si>
  <si>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</si>
  <si>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</si>
  <si>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</si>
  <si>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</si>
  <si>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</si>
  <si>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</si>
  <si>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</si>
  <si>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</si>
  <si>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</si>
  <si>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</si>
  <si>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</si>
  <si>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</si>
  <si>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</si>
  <si>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</si>
  <si>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</si>
  <si>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</si>
  <si>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</si>
  <si>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</si>
  <si>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</si>
  <si>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</si>
  <si>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</si>
  <si>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</si>
  <si>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</si>
  <si>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</si>
  <si>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</si>
  <si>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</si>
  <si>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</si>
  <si>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</si>
  <si>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</si>
  <si>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</si>
  <si>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</si>
  <si>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</si>
  <si>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</si>
  <si>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</si>
  <si>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</si>
  <si>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</si>
  <si>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</si>
  <si>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</si>
  <si>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</si>
  <si>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</si>
  <si>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</si>
  <si>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</si>
  <si>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</si>
  <si>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</si>
  <si>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</si>
  <si>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</si>
  <si>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</si>
  <si>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</si>
  <si>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</si>
  <si>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</si>
  <si>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</si>
  <si>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</si>
  <si>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</si>
  <si>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</si>
  <si>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</si>
  <si>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</si>
  <si>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</si>
  <si>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</si>
  <si>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</si>
  <si>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</si>
  <si>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</si>
  <si>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</si>
  <si>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</si>
  <si>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</si>
  <si>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</si>
  <si>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</si>
  <si>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</si>
  <si>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</si>
  <si>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</si>
  <si>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</si>
  <si>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</si>
  <si>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</si>
  <si>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</si>
  <si>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</si>
  <si>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</si>
  <si>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</si>
  <si>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</si>
  <si>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</si>
  <si>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</si>
  <si>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</si>
  <si>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</si>
  <si>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</si>
  <si>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</si>
  <si>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</si>
  <si>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</si>
  <si>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</si>
  <si>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</si>
  <si>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</si>
  <si>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</si>
  <si>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</si>
  <si>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</si>
  <si>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</si>
  <si>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</si>
  <si>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</si>
  <si>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</si>
  <si>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</si>
  <si>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</si>
  <si>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</si>
  <si>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</si>
  <si>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</si>
  <si>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</si>
  <si>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</si>
  <si>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</si>
  <si>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</si>
  <si>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</si>
  <si>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</si>
  <si>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</si>
  <si>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</si>
  <si>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</si>
  <si>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</si>
  <si>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</si>
  <si>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</si>
  <si>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</si>
  <si>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</si>
  <si>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</si>
  <si>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</si>
  <si>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</si>
  <si>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</si>
  <si>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</si>
  <si>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</si>
  <si>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</si>
  <si>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</si>
  <si>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</si>
  <si>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</si>
  <si>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</si>
  <si>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</si>
  <si>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</si>
  <si>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</si>
  <si>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</si>
  <si>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</si>
  <si>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</si>
  <si>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</si>
  <si>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</si>
  <si>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</si>
  <si>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</si>
  <si>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</si>
  <si>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</si>
  <si>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</si>
  <si>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</si>
  <si>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</si>
  <si>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</si>
  <si>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</si>
  <si>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</si>
  <si>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</si>
  <si>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</si>
  <si>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</si>
  <si>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</si>
  <si>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</si>
  <si>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</si>
  <si>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</si>
  <si>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</si>
  <si>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</si>
  <si>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</si>
  <si>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</si>
  <si>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</si>
  <si>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</si>
  <si>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</si>
  <si>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</si>
  <si>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</si>
  <si>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</si>
  <si>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</si>
  <si>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</si>
  <si>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</si>
  <si>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</si>
  <si>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</si>
  <si>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</si>
  <si>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</si>
  <si>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</si>
  <si>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</si>
  <si>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</si>
  <si>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</si>
  <si>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</si>
  <si>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</si>
  <si>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</si>
  <si>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</si>
  <si>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</si>
  <si>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</si>
  <si>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</si>
  <si>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</si>
  <si>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</si>
  <si>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</si>
  <si>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</si>
  <si>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</si>
  <si>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</si>
  <si>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</si>
  <si>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</si>
  <si>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</si>
  <si>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</si>
  <si>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</si>
  <si>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</si>
  <si>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</si>
  <si>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</si>
  <si>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</si>
  <si>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</si>
  <si>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</si>
  <si>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</si>
  <si>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</si>
  <si>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</si>
  <si>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</si>
  <si>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</si>
  <si>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</si>
  <si>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</si>
  <si>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</si>
  <si>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</si>
  <si>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</si>
  <si>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</si>
  <si>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</si>
  <si>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</si>
  <si>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</si>
  <si>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</si>
  <si>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</si>
  <si>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</si>
  <si>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</si>
  <si>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</si>
  <si>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</si>
  <si>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</si>
  <si>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</si>
  <si>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</si>
  <si>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</si>
  <si>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</si>
  <si>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</si>
  <si>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</si>
  <si>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</si>
  <si>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</si>
  <si>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</si>
  <si>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</si>
  <si>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</si>
  <si>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</si>
  <si>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</si>
  <si>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</si>
  <si>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</si>
  <si>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</si>
  <si>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</si>
  <si>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</si>
  <si>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</si>
  <si>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</si>
  <si>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</si>
  <si>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</si>
  <si>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</si>
  <si>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</si>
  <si>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</si>
  <si>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</si>
  <si>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</si>
  <si>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</si>
  <si>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</si>
  <si>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</si>
  <si>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</si>
  <si>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</si>
  <si>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</si>
  <si>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</si>
  <si>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</si>
  <si>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</si>
  <si>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</si>
  <si>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</si>
  <si>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</si>
  <si>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</si>
  <si>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</si>
  <si>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</si>
  <si>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</si>
  <si>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</si>
  <si>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</si>
  <si>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</si>
  <si>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</si>
  <si>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</si>
  <si>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</si>
  <si>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</si>
  <si>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</si>
  <si>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</si>
  <si>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</si>
  <si>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</si>
  <si>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</si>
  <si>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</si>
  <si>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</si>
  <si>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</si>
  <si>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</si>
  <si>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</si>
  <si>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</si>
  <si>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</si>
  <si>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</si>
  <si>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</si>
  <si>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</si>
  <si>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</si>
  <si>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</si>
  <si>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</si>
  <si>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</si>
  <si>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</si>
  <si>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</si>
  <si>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</si>
  <si>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</si>
  <si>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</si>
  <si>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</si>
  <si>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</si>
  <si>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</si>
  <si>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</si>
  <si>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</si>
  <si>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</si>
  <si>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</si>
  <si>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</si>
  <si>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</si>
  <si>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</si>
  <si>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</si>
  <si>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</si>
  <si>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</si>
  <si>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</si>
  <si>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</si>
  <si>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</si>
  <si>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</si>
  <si>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</si>
  <si>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</si>
  <si>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</si>
  <si>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</si>
  <si>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</si>
  <si>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</si>
  <si>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</si>
  <si>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</si>
  <si>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</si>
  <si>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</si>
  <si>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</si>
  <si>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</si>
  <si>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</si>
  <si>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</si>
  <si>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</si>
  <si>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</si>
  <si>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</si>
  <si>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</si>
  <si>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</si>
  <si>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</si>
  <si>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</si>
  <si>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</si>
  <si>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</si>
  <si>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</si>
  <si>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</si>
  <si>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</si>
  <si>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</si>
  <si>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</si>
  <si>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</si>
  <si>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</si>
  <si>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</si>
  <si>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</si>
  <si>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</si>
  <si>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</si>
  <si>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</si>
  <si>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</si>
  <si>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</si>
  <si>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</si>
  <si>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</si>
  <si>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</si>
  <si>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</si>
  <si>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</si>
  <si>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</si>
  <si>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</si>
  <si>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</si>
  <si>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</si>
  <si>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</si>
  <si>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</si>
  <si>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</si>
  <si>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</si>
  <si>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</si>
  <si>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</si>
  <si>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</si>
  <si>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</si>
  <si>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</si>
  <si>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</si>
  <si>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</si>
  <si>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</si>
  <si>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</si>
  <si>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</si>
  <si>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</si>
  <si>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</si>
  <si>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</si>
  <si>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</si>
  <si>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</si>
  <si>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</si>
  <si>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</si>
  <si>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</si>
  <si>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</si>
  <si>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</si>
  <si>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</si>
  <si>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</si>
  <si>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</si>
  <si>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</si>
  <si>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</si>
  <si>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</si>
  <si>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</si>
  <si>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</si>
  <si>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</si>
  <si>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</si>
  <si>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</si>
  <si>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</si>
  <si>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</si>
  <si>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</si>
  <si>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</si>
  <si>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</si>
  <si>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</si>
  <si>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</si>
  <si>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</si>
  <si>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</si>
  <si>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</si>
  <si>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</si>
  <si>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</si>
  <si>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</si>
  <si>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</si>
  <si>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</si>
  <si>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</si>
  <si>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</si>
  <si>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</si>
  <si>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</si>
  <si>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</si>
  <si>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</si>
  <si>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</si>
  <si>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</si>
  <si>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</si>
  <si>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</si>
  <si>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</si>
  <si>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</si>
  <si>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</si>
  <si>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</si>
  <si>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</si>
  <si>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</si>
  <si>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</si>
  <si>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</si>
  <si>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</si>
  <si>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</si>
  <si>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</si>
  <si>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</si>
  <si>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</si>
  <si>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</si>
  <si>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</si>
  <si>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</si>
  <si>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</si>
  <si>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</si>
  <si>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</si>
  <si>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</si>
  <si>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</si>
  <si>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</si>
  <si>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</si>
  <si>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</si>
  <si>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</si>
  <si>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</si>
  <si>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</si>
  <si>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</si>
  <si>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</si>
  <si>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</si>
  <si>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</si>
  <si>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</si>
  <si>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</si>
  <si>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</si>
  <si>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</si>
  <si>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</si>
  <si>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</si>
  <si>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</si>
  <si>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</si>
  <si>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</si>
  <si>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</si>
  <si>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</si>
  <si>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</si>
  <si>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</si>
  <si>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</si>
  <si>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</si>
  <si>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</si>
  <si>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</si>
  <si>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</si>
  <si>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</si>
  <si>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</si>
  <si>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</si>
  <si>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</si>
  <si>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</si>
  <si>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</si>
  <si>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</si>
  <si>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</si>
  <si>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</si>
  <si>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</si>
  <si>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</si>
  <si>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</si>
  <si>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</si>
  <si>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</si>
  <si>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</si>
  <si>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</si>
  <si>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</si>
  <si>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</si>
  <si>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</si>
  <si>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</si>
  <si>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</si>
  <si>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</si>
  <si>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</si>
  <si>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</si>
  <si>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</si>
  <si>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</si>
  <si>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</si>
  <si>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</si>
  <si>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</si>
  <si>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</si>
  <si>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</si>
  <si>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</si>
  <si>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</si>
  <si>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</si>
  <si>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</si>
  <si>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</si>
  <si>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</si>
  <si>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</si>
  <si>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</si>
  <si>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</si>
  <si>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</si>
  <si>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</si>
  <si>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</si>
  <si>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</si>
  <si>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</si>
  <si>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</si>
  <si>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</si>
  <si>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</si>
  <si>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</si>
  <si>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</si>
  <si>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</si>
  <si>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</si>
  <si>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</si>
  <si>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</si>
  <si>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</si>
  <si>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</si>
  <si>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</si>
  <si>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</si>
  <si>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</si>
  <si>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</si>
  <si>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</si>
  <si>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</si>
  <si>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</si>
  <si>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</si>
  <si>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</si>
  <si>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</si>
  <si>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</si>
  <si>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</si>
  <si>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</si>
  <si>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</si>
  <si>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</si>
  <si>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</si>
  <si>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</si>
  <si>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</si>
  <si>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</si>
  <si>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</si>
  <si>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</si>
  <si>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</si>
  <si>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</si>
  <si>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</si>
  <si>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</si>
  <si>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</si>
  <si>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</si>
  <si>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</si>
  <si>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</si>
  <si>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</si>
  <si>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</si>
  <si>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</si>
  <si>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</si>
  <si>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</si>
  <si>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</si>
  <si>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</si>
  <si>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</si>
  <si>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</si>
  <si>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</si>
  <si>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</si>
  <si>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</si>
  <si>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</si>
  <si>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</si>
  <si>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</si>
  <si>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</si>
  <si>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</si>
  <si>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</si>
  <si>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</si>
  <si>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</si>
  <si>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</si>
  <si>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</si>
  <si>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</si>
  <si>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</si>
  <si>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</si>
  <si>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</si>
  <si>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</si>
  <si>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</si>
  <si>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</si>
  <si>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</si>
  <si>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</si>
  <si>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</si>
  <si>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</si>
  <si>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</si>
  <si>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</si>
  <si>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</si>
  <si>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</si>
  <si>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</si>
  <si>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</si>
  <si>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</si>
  <si>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</si>
  <si>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</si>
  <si>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</si>
  <si>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</si>
  <si>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</si>
  <si>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</si>
  <si>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</si>
  <si>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</si>
  <si>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</si>
  <si>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</si>
  <si>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</si>
  <si>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</si>
  <si>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</si>
  <si>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</si>
  <si>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</si>
  <si>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</si>
  <si>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</si>
  <si>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</si>
  <si>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</si>
  <si>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</si>
  <si>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</si>
  <si>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</si>
  <si>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</si>
  <si>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</si>
  <si>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</si>
  <si>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</si>
  <si>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</si>
  <si>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</si>
  <si>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</si>
  <si>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</si>
  <si>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</si>
  <si>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</si>
  <si>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</si>
  <si>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</si>
  <si>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</si>
  <si>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</si>
  <si>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</si>
  <si>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</si>
  <si>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</si>
  <si>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</si>
  <si>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</si>
  <si>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</si>
  <si>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</si>
  <si>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</si>
  <si>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</si>
  <si>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</si>
  <si>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</si>
  <si>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</si>
  <si>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</si>
  <si>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</si>
  <si>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</si>
  <si>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</si>
  <si>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</si>
  <si>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</si>
  <si>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</si>
  <si>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</si>
  <si>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</si>
  <si>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</si>
  <si>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</si>
  <si>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</si>
  <si>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</si>
  <si>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</si>
  <si>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</si>
  <si>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</si>
  <si>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</si>
  <si>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</si>
  <si>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</si>
  <si>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</si>
  <si>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</si>
  <si>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</si>
  <si>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</si>
  <si>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</si>
  <si>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</si>
  <si>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</si>
  <si>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</si>
  <si>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</si>
  <si>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</si>
  <si>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</si>
  <si>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</si>
  <si>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</si>
  <si>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</si>
  <si>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</si>
  <si>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</si>
  <si>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</si>
  <si>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</si>
  <si>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</si>
  <si>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</si>
  <si>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</si>
  <si>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</si>
  <si>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</si>
  <si>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</si>
  <si>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</si>
  <si>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</si>
  <si>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</si>
  <si>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</si>
  <si>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</si>
  <si>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</si>
  <si>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</si>
  <si>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</si>
  <si>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</si>
  <si>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</si>
  <si>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</si>
  <si>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</si>
  <si>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</si>
  <si>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</si>
  <si>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</si>
  <si>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</si>
  <si>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</si>
  <si>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</si>
  <si>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</si>
  <si>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</si>
  <si>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</si>
  <si>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</si>
  <si>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</si>
  <si>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</si>
  <si>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</si>
  <si>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</si>
  <si>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</si>
  <si>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</si>
  <si>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</si>
  <si>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</si>
  <si>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</si>
  <si>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</si>
  <si>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</si>
  <si>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</si>
  <si>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</si>
  <si>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</si>
  <si>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</si>
  <si>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</si>
  <si>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</si>
  <si>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</si>
  <si>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</si>
  <si>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</si>
  <si>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</si>
  <si>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</si>
  <si>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</si>
  <si>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</si>
  <si>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</si>
  <si>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</si>
  <si>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</si>
  <si>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</si>
  <si>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</si>
  <si>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</si>
  <si>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</si>
  <si>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</si>
  <si>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</si>
  <si>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</si>
  <si>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</si>
  <si>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</si>
  <si>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</si>
  <si>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</si>
  <si>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</si>
  <si>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</si>
  <si>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</si>
  <si>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</si>
  <si>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</si>
  <si>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</si>
  <si>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</si>
  <si>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</si>
  <si>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</si>
  <si>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</si>
  <si>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</si>
  <si>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</si>
  <si>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</si>
  <si>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</si>
  <si>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</si>
  <si>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</si>
  <si>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</si>
  <si>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</si>
  <si>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</si>
  <si>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</si>
  <si>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</si>
  <si>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</si>
  <si>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</si>
  <si>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</si>
  <si>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</si>
  <si>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</si>
  <si>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</si>
  <si>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</si>
  <si>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</si>
  <si>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</si>
  <si>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</si>
  <si>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</si>
  <si>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</si>
  <si>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</si>
  <si>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</si>
  <si>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</si>
  <si>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</si>
  <si>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</si>
  <si>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</si>
  <si>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</si>
  <si>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</si>
  <si>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</si>
  <si>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</si>
  <si>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</si>
  <si>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</si>
  <si>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</si>
  <si>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</si>
  <si>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</si>
  <si>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</si>
  <si>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</si>
  <si>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</si>
  <si>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</si>
  <si>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</si>
  <si>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</si>
  <si>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</si>
  <si>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</si>
  <si>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</si>
  <si>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</si>
  <si>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</si>
  <si>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</si>
  <si>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</si>
  <si>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</si>
  <si>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</si>
  <si>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</si>
  <si>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</si>
  <si>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</si>
  <si>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</si>
  <si>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</si>
  <si>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</si>
  <si>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</si>
  <si>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</si>
  <si>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</si>
  <si>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</si>
  <si>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</si>
  <si>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</si>
  <si>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</si>
  <si>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</si>
  <si>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</si>
  <si>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</si>
  <si>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</si>
  <si>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</si>
  <si>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</si>
  <si>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</si>
  <si>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</si>
  <si>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</si>
  <si>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</si>
  <si>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</si>
  <si>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</si>
  <si>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</si>
  <si>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</si>
  <si>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</si>
  <si>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</si>
  <si>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</si>
  <si>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</si>
  <si>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</si>
  <si>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</si>
  <si>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</si>
  <si>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</si>
  <si>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</si>
  <si>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</si>
  <si>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</si>
  <si>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</si>
  <si>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</si>
  <si>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</si>
  <si>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</si>
  <si>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</si>
  <si>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</si>
  <si>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</si>
  <si>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</si>
  <si>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</si>
  <si>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</si>
  <si>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</si>
  <si>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</si>
  <si>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</si>
  <si>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</si>
  <si>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</si>
  <si>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</si>
  <si>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</si>
  <si>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</si>
  <si>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</si>
  <si>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</si>
  <si>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</si>
  <si>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</si>
  <si>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</si>
  <si>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</si>
  <si>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</si>
  <si>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</si>
  <si>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</si>
  <si>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</si>
  <si>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</si>
  <si>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</si>
  <si>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</si>
  <si>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</si>
  <si>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</si>
  <si>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</si>
  <si>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</si>
  <si>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</si>
  <si>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</si>
  <si>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</si>
  <si>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</si>
  <si>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</si>
  <si>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</si>
  <si>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</si>
  <si>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</si>
  <si>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</si>
  <si>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</si>
  <si>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</si>
  <si>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</si>
  <si>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</si>
  <si>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</si>
  <si>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</si>
  <si>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</si>
  <si>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</si>
  <si>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</si>
  <si>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</si>
  <si>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</si>
  <si>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</si>
  <si>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</si>
  <si>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</si>
  <si>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</si>
  <si>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</si>
  <si>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</si>
  <si>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</si>
  <si>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</si>
  <si>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</si>
  <si>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</si>
  <si>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</si>
  <si>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</si>
  <si>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</si>
  <si>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</si>
  <si>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</si>
  <si>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</si>
  <si>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</si>
  <si>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</si>
  <si>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</si>
  <si>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</si>
  <si>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</si>
  <si>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</si>
  <si>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</si>
  <si>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</si>
  <si>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</si>
  <si>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</si>
  <si>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</si>
  <si>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</si>
  <si>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</si>
  <si>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</si>
  <si>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</si>
  <si>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</si>
  <si>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</si>
  <si>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</si>
  <si>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</si>
  <si>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</si>
  <si>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</si>
  <si>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</si>
  <si>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</si>
  <si>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</si>
  <si>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</si>
  <si>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</si>
  <si>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</si>
  <si>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</si>
  <si>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</si>
  <si>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</si>
  <si>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</si>
  <si>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</si>
  <si>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</si>
  <si>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</si>
  <si>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</si>
  <si>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</si>
  <si>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</si>
  <si>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</si>
  <si>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</si>
  <si>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</si>
  <si>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</si>
  <si>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</si>
  <si>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</si>
  <si>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</si>
  <si>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</si>
  <si>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</si>
  <si>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</si>
  <si>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</si>
  <si>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</si>
  <si>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</si>
  <si>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</si>
  <si>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</si>
  <si>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</si>
  <si>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</si>
  <si>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</si>
  <si>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</si>
  <si>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</si>
  <si>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</si>
  <si>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</si>
  <si>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</si>
  <si>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</si>
  <si>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</si>
  <si>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</si>
  <si>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</si>
  <si>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</si>
  <si>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</si>
  <si>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</si>
  <si>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</si>
  <si>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</si>
  <si>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</si>
  <si>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</si>
  <si>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</si>
  <si>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</si>
  <si>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</si>
  <si>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</si>
  <si>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</si>
  <si>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</si>
  <si>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</si>
  <si>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</si>
  <si>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</si>
  <si>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</si>
  <si>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</si>
  <si>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</si>
  <si>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</si>
  <si>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</si>
  <si>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</si>
  <si>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</si>
  <si>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</si>
  <si>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</si>
  <si>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</si>
  <si>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</si>
  <si>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</si>
  <si>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</si>
  <si>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</si>
  <si>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</si>
  <si>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</si>
  <si>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</si>
  <si>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</si>
  <si>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</si>
  <si>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</si>
  <si>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</si>
  <si>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</si>
  <si>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</si>
  <si>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</si>
  <si>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</si>
  <si>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</si>
  <si>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</si>
  <si>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</si>
  <si>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</si>
  <si>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</si>
  <si>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</si>
  <si>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</si>
  <si>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</si>
  <si>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</si>
  <si>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</si>
  <si>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</si>
  <si>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</si>
  <si>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</si>
  <si>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</si>
  <si>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</si>
  <si>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</si>
  <si>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</si>
  <si>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</si>
  <si>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</si>
  <si>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</si>
  <si>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</si>
  <si>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</si>
  <si>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</si>
  <si>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</si>
  <si>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</si>
  <si>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</si>
  <si>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</si>
  <si>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</si>
  <si>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</si>
  <si>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</si>
  <si>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</si>
  <si>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</si>
  <si>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</si>
  <si>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</si>
  <si>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</si>
  <si>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</si>
  <si>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</si>
  <si>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</si>
  <si>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</si>
  <si>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</si>
  <si>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</si>
  <si>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</si>
  <si>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</si>
  <si>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</si>
  <si>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</si>
  <si>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</si>
  <si>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</si>
  <si>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</si>
  <si>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</si>
  <si>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</si>
  <si>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</si>
  <si>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</si>
  <si>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</si>
  <si>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</si>
  <si>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</si>
  <si>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</si>
  <si>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</si>
  <si>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</si>
  <si>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</si>
  <si>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</si>
  <si>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</si>
  <si>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</si>
  <si>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</si>
  <si>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</si>
  <si>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</si>
  <si>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</si>
  <si>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</si>
  <si>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</si>
  <si>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</si>
  <si>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</si>
  <si>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</si>
  <si>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</si>
  <si>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</si>
  <si>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</si>
  <si>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</si>
  <si>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</si>
  <si>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</si>
  <si>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</si>
  <si>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</si>
  <si>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</si>
  <si>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</si>
  <si>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</si>
  <si>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</si>
  <si>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</si>
  <si>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</si>
  <si>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</si>
  <si>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</si>
  <si>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</si>
  <si>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</si>
  <si>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</si>
  <si>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</si>
  <si>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</si>
  <si>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</si>
  <si>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</si>
  <si>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</si>
  <si>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</si>
  <si>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</si>
  <si>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</si>
  <si>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</si>
  <si>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</si>
  <si>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</si>
  <si>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</si>
  <si>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</si>
  <si>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</si>
  <si>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</si>
  <si>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</si>
  <si>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</si>
  <si>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</si>
  <si>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</si>
  <si>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</si>
  <si>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</si>
  <si>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</si>
  <si>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</si>
  <si>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</si>
  <si>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</si>
  <si>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</si>
  <si>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</si>
  <si>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</si>
  <si>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</si>
  <si>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</si>
  <si>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</si>
  <si>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</si>
  <si>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</si>
  <si>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</si>
  <si>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</si>
  <si>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</si>
  <si>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</si>
  <si>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</si>
  <si>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</si>
  <si>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</si>
  <si>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</si>
  <si>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</si>
  <si>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</si>
  <si>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</si>
  <si>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</si>
  <si>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</si>
  <si>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</si>
  <si>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</si>
  <si>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</si>
  <si>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</si>
  <si>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</si>
  <si>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</si>
  <si>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</si>
  <si>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</si>
  <si>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</si>
  <si>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</si>
  <si>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</si>
  <si>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</si>
  <si>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</si>
  <si>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</si>
  <si>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</si>
  <si>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</si>
  <si>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</si>
  <si>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</si>
  <si>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</si>
  <si>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</si>
  <si>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</si>
  <si>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</si>
  <si>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</si>
  <si>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</si>
  <si>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</si>
  <si>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</si>
  <si>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</si>
  <si>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</si>
  <si>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</si>
  <si>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</si>
  <si>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</si>
  <si>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</si>
  <si>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</si>
  <si>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</si>
  <si>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</si>
  <si>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</si>
  <si>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</si>
  <si>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</si>
  <si>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</si>
  <si>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</si>
  <si>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</si>
  <si>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</si>
  <si>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</si>
  <si>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</si>
  <si>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</si>
  <si>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</si>
  <si>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</si>
  <si>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</si>
  <si>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</si>
  <si>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</si>
  <si>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</si>
  <si>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</si>
  <si>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</si>
  <si>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</si>
  <si>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</si>
  <si>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</si>
  <si>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</si>
  <si>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</si>
  <si>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</si>
  <si>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</si>
  <si>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</si>
  <si>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</si>
  <si>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</si>
  <si>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</si>
  <si>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</si>
  <si>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</si>
  <si>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</si>
  <si>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</si>
  <si>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</si>
  <si>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</si>
  <si>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</si>
  <si>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</si>
  <si>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</si>
  <si>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</si>
  <si>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</si>
  <si>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</si>
  <si>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</si>
  <si>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</si>
  <si>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</si>
  <si>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</si>
  <si>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</si>
  <si>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</si>
  <si>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</si>
  <si>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</si>
  <si>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</si>
  <si>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</si>
  <si>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</si>
  <si>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</si>
  <si>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</si>
  <si>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</si>
  <si>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</si>
  <si>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</si>
  <si>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</si>
  <si>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</si>
  <si>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</si>
  <si>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</si>
  <si>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</si>
  <si>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</si>
  <si>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</si>
  <si>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</si>
  <si>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</si>
  <si>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</si>
  <si>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</si>
  <si>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</si>
  <si>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</si>
  <si>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</si>
  <si>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</si>
  <si>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</si>
  <si>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</si>
  <si>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</si>
  <si>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</si>
  <si>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</si>
  <si>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</si>
  <si>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</si>
  <si>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</si>
  <si>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</si>
  <si>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</si>
  <si>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</si>
  <si>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</si>
  <si>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</si>
  <si>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</si>
  <si>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</si>
  <si>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</si>
  <si>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</si>
  <si>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</si>
  <si>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</si>
  <si>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</si>
  <si>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</si>
  <si>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</si>
  <si>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</si>
  <si>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</si>
  <si>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</si>
  <si>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</si>
  <si>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</si>
  <si>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</si>
  <si>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</si>
  <si>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</si>
  <si>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</si>
  <si>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</si>
  <si>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</si>
  <si>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</si>
  <si>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</si>
  <si>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</si>
  <si>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</si>
  <si>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</si>
  <si>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</si>
  <si>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</si>
  <si>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</si>
  <si>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</si>
  <si>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</si>
  <si>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</si>
  <si>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</si>
  <si>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</si>
  <si>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</si>
  <si>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</si>
  <si>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</si>
  <si>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</si>
  <si>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</si>
  <si>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</si>
  <si>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</si>
  <si>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</si>
  <si>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</si>
  <si>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</si>
  <si>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</si>
  <si>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</si>
  <si>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</si>
  <si>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</si>
  <si>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</si>
  <si>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</si>
  <si>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</si>
  <si>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</si>
  <si>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</si>
  <si>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</si>
  <si>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</si>
  <si>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</si>
  <si>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</si>
  <si>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</si>
  <si>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</si>
  <si>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</si>
  <si>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</si>
  <si>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</si>
  <si>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</si>
  <si>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</si>
  <si>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</si>
  <si>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</si>
  <si>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</si>
  <si>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</si>
  <si>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</si>
  <si>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</si>
  <si>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</si>
  <si>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</si>
  <si>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</si>
  <si>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</si>
  <si>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</si>
  <si>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</si>
  <si>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</si>
  <si>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</si>
  <si>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</si>
  <si>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</si>
  <si>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</si>
  <si>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</si>
  <si>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</si>
  <si>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</si>
  <si>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</si>
  <si>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</si>
  <si>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</si>
  <si>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</si>
  <si>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</si>
  <si>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</si>
  <si>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</si>
  <si>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</si>
  <si>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</si>
  <si>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</si>
  <si>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</si>
  <si>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</si>
  <si>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</si>
  <si>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</si>
  <si>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</si>
  <si>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</si>
  <si>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</si>
  <si>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</si>
  <si>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</si>
  <si>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</si>
  <si>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</si>
  <si>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</si>
  <si>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</si>
  <si>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</si>
  <si>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</si>
  <si>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</si>
  <si>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</si>
  <si>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</si>
  <si>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</si>
  <si>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</si>
  <si>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</si>
  <si>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</si>
  <si>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</si>
  <si>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</si>
  <si>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</si>
  <si>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</si>
  <si>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</si>
  <si>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</si>
  <si>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</si>
  <si>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</si>
  <si>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</si>
  <si>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</si>
  <si>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</si>
  <si>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</si>
  <si>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</si>
  <si>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</si>
  <si>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</si>
  <si>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</si>
  <si>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</si>
  <si>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</si>
  <si>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</si>
  <si>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</si>
  <si>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</si>
  <si>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</si>
  <si>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</si>
  <si>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</si>
  <si>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</si>
  <si>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</si>
  <si>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</si>
  <si>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</si>
  <si>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</si>
  <si>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</si>
  <si>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</si>
  <si>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</si>
  <si>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</si>
  <si>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</si>
  <si>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</si>
  <si>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</si>
  <si>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</si>
  <si>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</si>
  <si>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</si>
  <si>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</si>
  <si>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</si>
  <si>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</si>
  <si>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</si>
  <si>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</si>
  <si>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</si>
  <si>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</si>
  <si>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</si>
  <si>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</si>
  <si>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</si>
  <si>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</si>
  <si>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</si>
  <si>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</si>
  <si>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</si>
  <si>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</si>
  <si>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</si>
  <si>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</si>
  <si>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</si>
  <si>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</si>
  <si>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</si>
  <si>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</si>
  <si>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</si>
  <si>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</si>
  <si>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</si>
  <si>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</si>
  <si>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</si>
  <si>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</si>
  <si>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</si>
  <si>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</si>
  <si>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</si>
  <si>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</si>
  <si>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</si>
  <si>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</si>
  <si>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</si>
  <si>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</si>
  <si>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</si>
  <si>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</si>
  <si>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</si>
  <si>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</si>
  <si>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</si>
  <si>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</si>
  <si>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</si>
  <si>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</si>
  <si>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</si>
  <si>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</si>
  <si>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</si>
  <si>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</si>
  <si>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</si>
  <si>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</si>
  <si>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</si>
  <si>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</si>
  <si>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</si>
  <si>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</si>
  <si>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</si>
  <si>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</si>
  <si>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</si>
  <si>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</si>
  <si>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</si>
  <si>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</si>
  <si>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</si>
  <si>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</si>
  <si>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</si>
  <si>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</si>
  <si>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</si>
  <si>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</si>
  <si>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</si>
  <si>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</si>
  <si>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</si>
  <si>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</si>
  <si>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</si>
  <si>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</si>
  <si>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</si>
  <si>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</si>
  <si>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</si>
  <si>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</si>
  <si>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</si>
  <si>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</si>
  <si>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</si>
  <si>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</si>
  <si>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</si>
  <si>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</si>
  <si>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</si>
  <si>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</si>
  <si>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</si>
  <si>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</si>
  <si>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</si>
  <si>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</si>
  <si>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</si>
  <si>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</si>
  <si>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</si>
  <si>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</si>
  <si>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</si>
  <si>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</si>
  <si>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</si>
  <si>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</si>
  <si>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</si>
  <si>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</si>
  <si>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</si>
  <si>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</si>
  <si>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</si>
  <si>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</si>
  <si>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</si>
  <si>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</si>
  <si>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</si>
  <si>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</si>
  <si>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</si>
  <si>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</si>
  <si>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</si>
  <si>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</si>
  <si>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</si>
  <si>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</si>
  <si>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</si>
  <si>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</si>
  <si>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</si>
  <si>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</si>
  <si>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</si>
  <si>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</si>
  <si>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</si>
  <si>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</si>
  <si>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</si>
  <si>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</si>
  <si>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</si>
  <si>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</si>
  <si>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</si>
  <si>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</si>
  <si>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</si>
  <si>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</si>
  <si>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</si>
  <si>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</si>
  <si>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</si>
  <si>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</si>
  <si>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</si>
  <si>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</si>
  <si>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</si>
  <si>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</si>
  <si>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</si>
  <si>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</si>
  <si>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</si>
  <si>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</si>
  <si>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</si>
  <si>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</si>
  <si>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</si>
  <si>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</si>
  <si>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</si>
  <si>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</si>
  <si>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</si>
  <si>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</si>
  <si>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</si>
  <si>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</si>
  <si>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</si>
  <si>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</si>
  <si>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</si>
  <si>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</si>
  <si>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</si>
  <si>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</si>
  <si>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</si>
  <si>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</si>
  <si>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</si>
  <si>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</si>
  <si>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</si>
  <si>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</si>
  <si>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</si>
  <si>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</si>
  <si>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</si>
  <si>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</si>
  <si>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</si>
  <si>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</si>
  <si>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</si>
  <si>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</si>
  <si>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</si>
  <si>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</si>
  <si>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</si>
  <si>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</si>
  <si>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</si>
  <si>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</si>
  <si>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</si>
  <si>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</si>
  <si>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</si>
  <si>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</si>
  <si>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</si>
  <si>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</si>
  <si>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</si>
  <si>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</si>
  <si>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</si>
  <si>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</si>
  <si>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</si>
  <si>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</si>
  <si>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</si>
  <si>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</si>
  <si>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</si>
  <si>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</si>
  <si>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</si>
  <si>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</si>
  <si>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</si>
  <si>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</si>
  <si>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</si>
  <si>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</si>
  <si>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</si>
  <si>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</si>
  <si>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</si>
  <si>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</si>
  <si>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</si>
  <si>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</si>
  <si>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</si>
  <si>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</si>
  <si>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</si>
  <si>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</si>
  <si>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</si>
  <si>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</si>
  <si>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</si>
  <si>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</si>
  <si>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</si>
  <si>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</si>
  <si>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</si>
  <si>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</si>
  <si>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</si>
  <si>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</si>
  <si>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</si>
  <si>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</si>
  <si>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</si>
  <si>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</si>
  <si>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</si>
  <si>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</si>
  <si>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</si>
  <si>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</si>
  <si>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</si>
  <si>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</si>
  <si>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</si>
  <si>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</si>
  <si>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</si>
  <si>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</si>
  <si>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</si>
  <si>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</si>
  <si>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</si>
  <si>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</si>
  <si>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</si>
  <si>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</si>
  <si>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</si>
  <si>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</si>
  <si>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</si>
  <si>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</si>
  <si>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</si>
  <si>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</si>
  <si>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</si>
  <si>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</si>
  <si>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</si>
  <si>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</si>
  <si>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</si>
  <si>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</si>
  <si>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</si>
  <si>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</si>
  <si>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</si>
  <si>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</si>
  <si>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</si>
  <si>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</si>
  <si>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</si>
  <si>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</si>
  <si>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</si>
  <si>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</si>
  <si>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</si>
  <si>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</si>
  <si>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</si>
  <si>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</si>
  <si>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</si>
  <si>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</si>
  <si>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</si>
  <si>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</si>
  <si>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</si>
  <si>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</si>
  <si>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</si>
  <si>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</si>
  <si>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</si>
  <si>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</si>
  <si>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</si>
  <si>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</si>
  <si>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</si>
  <si>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</si>
  <si>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</si>
  <si>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</si>
  <si>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</si>
  <si>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</si>
  <si>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</si>
  <si>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</si>
  <si>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</si>
  <si>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</si>
  <si>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</si>
  <si>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</si>
  <si>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</si>
  <si>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</si>
  <si>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</si>
  <si>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</si>
  <si>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</si>
  <si>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</si>
  <si>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</si>
  <si>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</si>
  <si>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</si>
  <si>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</si>
  <si>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</si>
  <si>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</si>
  <si>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</si>
  <si>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</si>
  <si>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</si>
  <si>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</si>
  <si>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</si>
  <si>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</si>
  <si>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</si>
  <si>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</si>
  <si>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</si>
  <si>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</si>
  <si>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</si>
  <si>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</si>
  <si>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</si>
  <si>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</si>
  <si>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</si>
  <si>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</si>
  <si>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</si>
  <si>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</si>
  <si>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</si>
  <si>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</si>
  <si>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</si>
  <si>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</si>
  <si>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</si>
  <si>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</si>
  <si>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</si>
  <si>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</si>
  <si>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</si>
  <si>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</si>
  <si>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</si>
  <si>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</si>
  <si>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</si>
  <si>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</si>
  <si>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</si>
  <si>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</si>
  <si>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</si>
  <si>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</si>
  <si>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</si>
  <si>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</si>
  <si>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</si>
  <si>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</si>
  <si>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</si>
  <si>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</si>
  <si>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</si>
  <si>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</si>
  <si>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</si>
  <si>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</si>
  <si>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</si>
  <si>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</si>
  <si>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</si>
  <si>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</si>
  <si>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</si>
  <si>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</si>
  <si>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</si>
  <si>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</si>
  <si>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</si>
  <si>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</si>
  <si>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</si>
  <si>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</si>
  <si>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</si>
  <si>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</si>
  <si>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</si>
  <si>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</si>
  <si>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</si>
  <si>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</si>
  <si>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</si>
  <si>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</si>
  <si>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</si>
  <si>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</si>
  <si>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</si>
  <si>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</si>
  <si>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</si>
  <si>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</si>
  <si>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</si>
  <si>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</si>
  <si>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</si>
  <si>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</si>
  <si>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</si>
  <si>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</si>
  <si>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</si>
  <si>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</si>
  <si>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</si>
  <si>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</si>
  <si>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</si>
  <si>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</si>
  <si>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</si>
  <si>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</si>
  <si>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</si>
  <si>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</si>
  <si>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</si>
  <si>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</si>
  <si>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</si>
  <si>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</si>
  <si>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</si>
  <si>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</si>
  <si>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</si>
  <si>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</si>
  <si>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</si>
  <si>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</si>
  <si>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</si>
  <si>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</si>
  <si>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</si>
  <si>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</si>
  <si>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</si>
  <si>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</si>
  <si>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</si>
  <si>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</si>
  <si>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</si>
  <si>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</si>
  <si>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</si>
  <si>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</si>
  <si>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</si>
  <si>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</si>
  <si>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</si>
  <si>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</si>
  <si>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</si>
  <si>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</si>
  <si>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</si>
  <si>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</si>
  <si>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</si>
  <si>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</si>
  <si>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</si>
  <si>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</si>
  <si>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</si>
  <si>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</si>
  <si>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</si>
  <si>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</si>
  <si>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</si>
  <si>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</si>
  <si>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</si>
  <si>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</si>
  <si>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</si>
  <si>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</si>
  <si>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</si>
  <si>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</si>
  <si>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</si>
  <si>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</si>
  <si>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</si>
  <si>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</si>
  <si>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</si>
  <si>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</si>
  <si>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</si>
  <si>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</si>
  <si>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</si>
  <si>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</si>
  <si>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</si>
  <si>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</si>
  <si>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</si>
  <si>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</si>
  <si>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</si>
  <si>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</si>
  <si>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</si>
  <si>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</si>
  <si>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</si>
  <si>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</si>
  <si>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</si>
  <si>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</si>
  <si>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</si>
  <si>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</si>
  <si>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</si>
  <si>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</si>
  <si>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</si>
  <si>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</si>
  <si>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</si>
  <si>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</si>
  <si>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</si>
  <si>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</si>
  <si>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</si>
  <si>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</si>
  <si>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</si>
  <si>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</si>
  <si>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</si>
  <si>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</si>
  <si>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</si>
  <si>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</si>
  <si>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</si>
  <si>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</si>
  <si>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</si>
  <si>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</si>
  <si>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</si>
  <si>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</si>
  <si>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</si>
  <si>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</si>
  <si>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</si>
  <si>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</si>
  <si>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</si>
  <si>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</si>
  <si>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</si>
  <si>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</si>
  <si>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</si>
  <si>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</si>
  <si>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</si>
  <si>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</si>
  <si>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</si>
  <si>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</si>
  <si>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</si>
  <si>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</si>
  <si>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</si>
  <si>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</si>
  <si>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</si>
  <si>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</si>
  <si>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</si>
  <si>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</si>
  <si>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</si>
  <si>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</si>
  <si>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</si>
  <si>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</si>
  <si>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</si>
  <si>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</si>
  <si>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</si>
  <si>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</si>
  <si>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</si>
  <si>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</si>
  <si>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</si>
  <si>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</si>
  <si>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</si>
  <si>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</si>
  <si>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</si>
  <si>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</si>
  <si>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</si>
  <si>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</si>
  <si>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</si>
  <si>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</si>
  <si>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</si>
  <si>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</si>
  <si>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</si>
  <si>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</si>
  <si>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</si>
  <si>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</si>
  <si>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</si>
  <si>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</si>
  <si>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</si>
  <si>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</si>
  <si>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</si>
  <si>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</si>
  <si>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</si>
  <si>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</si>
  <si>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</si>
  <si>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</si>
  <si>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</si>
  <si>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</si>
  <si>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</si>
  <si>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</si>
  <si>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</si>
  <si>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</si>
  <si>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</si>
  <si>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</si>
  <si>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</si>
  <si>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</si>
  <si>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</si>
  <si>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</si>
  <si>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</si>
  <si>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</si>
  <si>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</si>
  <si>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</si>
  <si>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</si>
  <si>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</si>
  <si>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</si>
  <si>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</si>
  <si>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</si>
  <si>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</si>
  <si>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</si>
  <si>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</si>
  <si>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</si>
  <si>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</si>
  <si>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</si>
  <si>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</si>
  <si>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</si>
  <si>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</si>
  <si>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</si>
  <si>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</si>
  <si>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</si>
  <si>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</si>
  <si>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</si>
  <si>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</si>
  <si>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</si>
  <si>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</si>
  <si>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</si>
  <si>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</si>
  <si>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</si>
  <si>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</si>
  <si>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</si>
  <si>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</si>
  <si>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</si>
  <si>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</si>
  <si>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</si>
  <si>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</si>
  <si>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</si>
  <si>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</si>
  <si>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</si>
  <si>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</si>
  <si>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</si>
  <si>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</si>
  <si>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</si>
  <si>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</si>
  <si>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</si>
  <si>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</si>
  <si>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</si>
  <si>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</si>
  <si>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</si>
  <si>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</si>
  <si>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</si>
  <si>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</si>
  <si>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</si>
  <si>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</si>
  <si>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</si>
  <si>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</si>
  <si>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</si>
  <si>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</si>
  <si>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</si>
  <si>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</si>
  <si>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</si>
  <si>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</si>
  <si>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</si>
  <si>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</si>
  <si>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</si>
  <si>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</si>
  <si>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</si>
  <si>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</si>
  <si>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</si>
  <si>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</si>
  <si>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</si>
  <si>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</si>
  <si>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</si>
  <si>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</si>
  <si>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</si>
  <si>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</si>
  <si>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</si>
  <si>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</si>
  <si>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</si>
  <si>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</si>
  <si>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</si>
  <si>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</si>
  <si>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</si>
  <si>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</si>
  <si>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</si>
  <si>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</si>
  <si>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</si>
  <si>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</si>
  <si>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</si>
  <si>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</si>
  <si>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</si>
  <si>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</si>
  <si>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</si>
  <si>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</si>
  <si>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</si>
  <si>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</si>
  <si>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</si>
  <si>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</si>
  <si>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</si>
  <si>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</si>
  <si>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</si>
  <si>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</si>
  <si>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</si>
  <si>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</si>
  <si>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</si>
  <si>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</si>
  <si>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</si>
  <si>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</si>
  <si>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</si>
  <si>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</si>
  <si>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</si>
  <si>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</si>
  <si>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</si>
  <si>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</si>
  <si>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</si>
  <si>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</si>
  <si>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</si>
  <si>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</si>
  <si>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</si>
  <si>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</si>
  <si>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</si>
  <si>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</si>
  <si>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</si>
  <si>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</si>
  <si>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</si>
  <si>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</si>
  <si>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</si>
  <si>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</si>
  <si>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</si>
  <si>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</si>
  <si>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</si>
  <si>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</si>
  <si>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</si>
  <si>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</si>
  <si>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</si>
  <si>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</si>
  <si>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</si>
  <si>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</si>
  <si>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</si>
  <si>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</si>
  <si>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</si>
  <si>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</si>
  <si>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</si>
  <si>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</si>
  <si>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</si>
  <si>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</si>
  <si>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</si>
  <si>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</si>
  <si>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</si>
  <si>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</si>
  <si>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</si>
  <si>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</si>
  <si>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</si>
  <si>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</si>
  <si>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</si>
  <si>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</si>
  <si>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</si>
  <si>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</si>
  <si>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</si>
  <si>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</si>
  <si>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</si>
  <si>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</si>
  <si>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</si>
  <si>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</si>
  <si>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</si>
  <si>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</si>
  <si>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</si>
  <si>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</si>
  <si>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</si>
  <si>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</si>
  <si>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</si>
  <si>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</si>
  <si>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</si>
  <si>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</si>
  <si>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</si>
  <si>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</si>
  <si>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</si>
  <si>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</si>
  <si>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</si>
  <si>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</si>
  <si>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</si>
  <si>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</si>
  <si>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</si>
  <si>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</si>
  <si>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</si>
  <si>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</si>
  <si>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</si>
  <si>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</si>
  <si>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</si>
  <si>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</si>
  <si>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</si>
  <si>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</si>
  <si>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</si>
  <si>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</si>
  <si>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</si>
  <si>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</si>
  <si>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</si>
  <si>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</si>
  <si>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</si>
  <si>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</si>
  <si>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</si>
  <si>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</si>
  <si>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</si>
  <si>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</si>
  <si>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</si>
  <si>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</si>
  <si>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</si>
  <si>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</si>
  <si>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</si>
  <si>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</si>
  <si>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</si>
  <si>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</si>
  <si>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</si>
  <si>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</si>
  <si>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</si>
  <si>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</si>
  <si>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</si>
  <si>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</si>
  <si>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</si>
  <si>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</si>
  <si>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</si>
  <si>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</si>
  <si>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</si>
  <si>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</si>
  <si>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</si>
  <si>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</si>
  <si>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</si>
  <si>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</si>
  <si>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</si>
  <si>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</si>
  <si>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</si>
  <si>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</si>
  <si>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</si>
  <si>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</si>
  <si>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</si>
  <si>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</si>
  <si>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</si>
  <si>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</si>
  <si>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</si>
  <si>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</si>
  <si>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</si>
  <si>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</si>
  <si>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</si>
  <si>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</si>
  <si>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</si>
  <si>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</si>
  <si>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</si>
  <si>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</si>
  <si>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</si>
  <si>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</si>
  <si>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</si>
  <si>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</si>
  <si>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</si>
  <si>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</si>
  <si>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</si>
  <si>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</si>
  <si>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</si>
  <si>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</si>
  <si>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</si>
  <si>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</si>
  <si>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</si>
  <si>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</si>
  <si>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</si>
  <si>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</si>
  <si>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</si>
  <si>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</si>
  <si>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</si>
  <si>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</si>
  <si>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</si>
  <si>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</si>
  <si>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</si>
  <si>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</si>
  <si>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</si>
  <si>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</si>
  <si>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</si>
  <si>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</si>
  <si>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</si>
  <si>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</si>
  <si>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</si>
  <si>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</si>
  <si>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</si>
  <si>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</si>
  <si>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</si>
  <si>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</si>
  <si>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</si>
  <si>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</si>
  <si>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</si>
  <si>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</si>
  <si>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</si>
  <si>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</si>
  <si>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</si>
  <si>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</si>
  <si>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</si>
  <si>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</si>
  <si>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</si>
  <si>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</si>
  <si>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</si>
  <si>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</si>
  <si>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</si>
  <si>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</si>
  <si>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</si>
  <si>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</si>
  <si>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</si>
  <si>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</si>
  <si>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</si>
  <si>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</si>
  <si>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</si>
  <si>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</si>
  <si>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</si>
  <si>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</si>
  <si>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</si>
  <si>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</si>
  <si>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</si>
  <si>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</si>
  <si>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</si>
  <si>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</si>
  <si>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</si>
  <si>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</si>
  <si>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</si>
  <si>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</si>
  <si>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</si>
  <si>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</si>
  <si>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</si>
  <si>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</si>
  <si>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</si>
  <si>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</si>
  <si>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</si>
  <si>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</si>
  <si>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</si>
  <si>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</si>
  <si>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</si>
  <si>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</si>
  <si>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</si>
  <si>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</si>
  <si>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</si>
  <si>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</si>
  <si>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</si>
  <si>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</si>
  <si>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</si>
  <si>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</si>
  <si>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</si>
  <si>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</si>
  <si>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</si>
  <si>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</si>
  <si>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</si>
  <si>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</si>
  <si>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</si>
  <si>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</si>
  <si>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</si>
  <si>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</si>
  <si>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</si>
  <si>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</si>
  <si>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</si>
  <si>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</si>
  <si>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</si>
  <si>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</si>
  <si>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</si>
  <si>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</si>
  <si>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</si>
  <si>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</si>
  <si>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</si>
  <si>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</si>
  <si>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</si>
  <si>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</si>
  <si>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</si>
  <si>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</si>
  <si>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</si>
  <si>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</si>
  <si>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</si>
  <si>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</si>
  <si>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</si>
  <si>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</si>
  <si>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</si>
  <si>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</si>
  <si>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</si>
  <si>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</si>
  <si>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</si>
  <si>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</si>
  <si>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</si>
  <si>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</si>
  <si>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</si>
  <si>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</si>
  <si>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</si>
  <si>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</si>
  <si>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</si>
  <si>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</si>
  <si>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</si>
  <si>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</si>
  <si>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</si>
  <si>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</si>
  <si>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</si>
  <si>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</si>
  <si>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</si>
  <si>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</si>
  <si>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</si>
  <si>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</si>
  <si>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</si>
  <si>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</si>
  <si>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</si>
  <si>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</si>
  <si>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</si>
  <si>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</si>
  <si>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</si>
  <si>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</si>
  <si>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</si>
  <si>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</si>
  <si>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</si>
  <si>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</si>
  <si>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</si>
  <si>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</si>
  <si>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</si>
  <si>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</si>
  <si>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</si>
  <si>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</si>
  <si>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</si>
  <si>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</si>
  <si>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</si>
  <si>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</si>
  <si>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</si>
  <si>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</si>
  <si>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</si>
  <si>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</si>
  <si>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</si>
  <si>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</si>
  <si>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</si>
  <si>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</si>
  <si>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</si>
  <si>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</si>
  <si>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</si>
  <si>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</si>
  <si>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</si>
  <si>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</si>
  <si>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</si>
  <si>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</si>
  <si>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</si>
  <si>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</si>
  <si>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</si>
  <si>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</si>
  <si>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</si>
  <si>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</si>
  <si>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</si>
  <si>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</si>
  <si>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</si>
  <si>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</si>
  <si>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</si>
  <si>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</si>
  <si>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</si>
  <si>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</si>
  <si>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</si>
  <si>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</si>
  <si>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</si>
  <si>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</si>
  <si>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</si>
  <si>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</si>
  <si>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</si>
  <si>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</si>
  <si>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</si>
  <si>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</si>
  <si>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</si>
  <si>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</si>
  <si>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</si>
  <si>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</si>
  <si>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</si>
  <si>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</si>
  <si>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</si>
  <si>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</si>
  <si>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</si>
  <si>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</si>
  <si>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</si>
  <si>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</si>
  <si>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</si>
  <si>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</si>
  <si>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</si>
  <si>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</si>
  <si>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</si>
  <si>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</si>
  <si>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</si>
  <si>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</si>
  <si>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</si>
  <si>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</si>
  <si>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</si>
  <si>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</si>
  <si>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</si>
  <si>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</si>
  <si>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</si>
  <si>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</si>
  <si>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</si>
  <si>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</si>
  <si>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</si>
  <si>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</si>
  <si>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</si>
  <si>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</si>
  <si>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</si>
  <si>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</si>
  <si>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</si>
  <si>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</si>
  <si>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</si>
  <si>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</si>
  <si>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</si>
  <si>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</si>
  <si>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</si>
  <si>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</si>
  <si>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</si>
  <si>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</si>
  <si>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</si>
  <si>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</si>
  <si>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</si>
  <si>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</si>
  <si>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</si>
  <si>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</si>
  <si>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</si>
  <si>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</si>
  <si>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</si>
  <si>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</si>
  <si>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</si>
  <si>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</si>
  <si>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</si>
  <si>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</si>
  <si>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</si>
  <si>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</si>
  <si>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</si>
  <si>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</si>
  <si>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</si>
  <si>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</si>
  <si>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</si>
  <si>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</si>
  <si>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</si>
  <si>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</si>
  <si>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</si>
  <si>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</si>
  <si>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</si>
  <si>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</si>
  <si>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</si>
  <si>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</si>
  <si>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</si>
  <si>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</si>
  <si>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</si>
  <si>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</si>
  <si>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</si>
  <si>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</si>
  <si>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</si>
  <si>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</si>
  <si>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</si>
  <si>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</si>
  <si>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</si>
  <si>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</si>
  <si>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</si>
  <si>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</si>
  <si>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</si>
  <si>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</si>
  <si>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</si>
  <si>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</si>
  <si>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</si>
  <si>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</si>
  <si>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</si>
  <si>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</si>
  <si>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</si>
  <si>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</si>
  <si>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</si>
  <si>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</si>
  <si>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</si>
  <si>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</si>
  <si>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</si>
  <si>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</si>
  <si>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</si>
  <si>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</si>
  <si>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</si>
  <si>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</si>
  <si>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</si>
  <si>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</si>
  <si>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</si>
  <si>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</si>
  <si>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</si>
  <si>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</si>
  <si>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</si>
  <si>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</si>
  <si>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</si>
  <si>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</si>
  <si>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</si>
  <si>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</si>
  <si>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</si>
  <si>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</si>
  <si>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</si>
  <si>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</si>
  <si>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</si>
  <si>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</si>
  <si>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</si>
  <si>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</si>
  <si>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</si>
  <si>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</si>
  <si>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</si>
  <si>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</si>
  <si>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</si>
  <si>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</si>
  <si>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</si>
  <si>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</si>
  <si>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</si>
  <si>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</si>
  <si>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</si>
  <si>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</si>
  <si>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</si>
  <si>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</si>
  <si>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</si>
  <si>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</si>
  <si>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</si>
  <si>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</si>
  <si>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</si>
  <si>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</si>
  <si>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</si>
  <si>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</si>
  <si>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</si>
  <si>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</si>
  <si>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</si>
  <si>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</si>
  <si>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</si>
  <si>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</si>
  <si>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</si>
  <si>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</si>
  <si>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</si>
  <si>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</si>
  <si>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</si>
  <si>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</si>
  <si>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</si>
  <si>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</si>
  <si>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</si>
  <si>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</si>
  <si>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</si>
  <si>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</si>
  <si>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</si>
  <si>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</si>
  <si>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</si>
  <si>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</si>
  <si>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</si>
  <si>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</si>
  <si>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</si>
  <si>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</si>
  <si>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</si>
  <si>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</si>
  <si>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</si>
  <si>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</si>
  <si>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</si>
  <si>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</si>
  <si>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</si>
  <si>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</si>
  <si>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</si>
  <si>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</si>
  <si>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</si>
  <si>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</si>
  <si>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</si>
  <si>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</si>
  <si>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</si>
  <si>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</si>
  <si>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</si>
  <si>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</si>
  <si>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</si>
  <si>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</si>
  <si>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</si>
  <si>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</si>
  <si>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</si>
  <si>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</si>
  <si>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</si>
  <si>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</si>
  <si>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</si>
  <si>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</si>
  <si>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</si>
  <si>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</si>
  <si>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</si>
  <si>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</si>
  <si>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</si>
  <si>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</si>
  <si>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</si>
  <si>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</si>
  <si>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</si>
  <si>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</si>
  <si>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</si>
  <si>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</si>
  <si>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</si>
  <si>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</si>
  <si>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</si>
  <si>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</si>
  <si>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</si>
  <si>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</si>
  <si>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</si>
  <si>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</si>
  <si>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</si>
  <si>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</si>
  <si>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</si>
  <si>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</si>
  <si>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</si>
  <si>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</si>
  <si>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</si>
  <si>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</si>
  <si>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</si>
  <si>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</si>
  <si>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</si>
  <si>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</si>
  <si>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</si>
  <si>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</si>
  <si>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</si>
  <si>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</si>
  <si>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</si>
  <si>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</si>
  <si>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</si>
  <si>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</si>
  <si>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</si>
  <si>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</si>
  <si>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</si>
  <si>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</si>
  <si>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</si>
  <si>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</si>
  <si>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</si>
  <si>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</si>
  <si>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</si>
  <si>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</si>
  <si>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</si>
  <si>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</si>
  <si>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</si>
  <si>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</si>
  <si>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</si>
  <si>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</si>
  <si>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</si>
  <si>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</si>
  <si>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</si>
  <si>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</si>
  <si>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</si>
  <si>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</si>
  <si>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</si>
  <si>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</si>
  <si>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</si>
  <si>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</si>
  <si>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</si>
  <si>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</si>
  <si>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</si>
  <si>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</si>
  <si>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</si>
  <si>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</si>
  <si>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</si>
  <si>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</si>
  <si>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</si>
  <si>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</si>
  <si>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</si>
  <si>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</si>
  <si>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</si>
  <si>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</si>
  <si>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</si>
  <si>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</si>
  <si>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</si>
  <si>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</si>
  <si>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</si>
  <si>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</si>
  <si>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</si>
  <si>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</si>
  <si>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</si>
  <si>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</si>
  <si>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</si>
  <si>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</si>
  <si>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</si>
  <si>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</si>
  <si>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</si>
  <si>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</si>
  <si>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</si>
  <si>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</si>
  <si>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</si>
  <si>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</si>
  <si>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</si>
  <si>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</si>
  <si>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</si>
  <si>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</si>
  <si>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</si>
  <si>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</si>
  <si>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</si>
  <si>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</si>
  <si>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</si>
  <si>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</si>
  <si>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</si>
  <si>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</si>
  <si>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</si>
  <si>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</si>
  <si>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</si>
  <si>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</si>
  <si>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</si>
  <si>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</si>
  <si>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</si>
  <si>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</si>
  <si>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</si>
  <si>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</si>
  <si>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</si>
  <si>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</si>
  <si>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</si>
  <si>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</si>
  <si>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</si>
  <si>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</si>
  <si>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</si>
  <si>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</si>
  <si>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</si>
  <si>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</si>
  <si>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</si>
  <si>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</si>
  <si>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</si>
  <si>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</si>
  <si>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</si>
  <si>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</si>
  <si>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</si>
  <si>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</si>
  <si>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</si>
  <si>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</si>
  <si>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</si>
  <si>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</si>
  <si>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</si>
  <si>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</si>
  <si>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</si>
  <si>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</si>
  <si>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</si>
  <si>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</si>
  <si>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</si>
  <si>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</si>
  <si>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</si>
  <si>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</si>
  <si>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</si>
  <si>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</si>
  <si>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</si>
  <si>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</si>
  <si>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</si>
  <si>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</si>
  <si>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</si>
  <si>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</si>
  <si>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</si>
  <si>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</si>
  <si>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</si>
  <si>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</si>
  <si>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</si>
  <si>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</si>
  <si>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</si>
  <si>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</si>
  <si>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</si>
  <si>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</si>
  <si>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</si>
  <si>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</si>
  <si>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</si>
  <si>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</si>
  <si>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</si>
  <si>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</si>
  <si>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</si>
  <si>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</si>
  <si>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</si>
  <si>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</si>
  <si>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</si>
  <si>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</si>
  <si>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</si>
  <si>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</si>
  <si>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</si>
  <si>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</si>
  <si>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</si>
  <si>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</si>
  <si>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</si>
  <si>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</si>
  <si>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</si>
  <si>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</si>
  <si>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</si>
  <si>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</si>
  <si>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</si>
  <si>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</si>
  <si>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</si>
  <si>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</si>
  <si>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</si>
  <si>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</si>
  <si>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</si>
  <si>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</si>
  <si>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</si>
  <si>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</si>
  <si>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</si>
  <si>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</si>
  <si>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</si>
  <si>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</si>
  <si>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</si>
  <si>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</si>
  <si>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</si>
  <si>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</si>
  <si>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</si>
  <si>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</si>
  <si>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</si>
  <si>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</si>
  <si>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</si>
  <si>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</si>
  <si>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</si>
  <si>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</si>
  <si>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</si>
  <si>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</si>
  <si>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</si>
  <si>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</si>
  <si>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</si>
  <si>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</si>
  <si>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</si>
  <si>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</si>
  <si>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</si>
  <si>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</si>
  <si>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</si>
  <si>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</si>
  <si>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</si>
  <si>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</si>
  <si>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</si>
  <si>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</si>
  <si>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</si>
  <si>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</si>
  <si>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</si>
  <si>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</si>
  <si>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</si>
  <si>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</si>
  <si>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</si>
  <si>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</si>
  <si>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</si>
  <si>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</si>
  <si>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</si>
  <si>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</si>
  <si>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</si>
  <si>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</si>
  <si>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</si>
  <si>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</si>
  <si>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</si>
  <si>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</si>
  <si>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</si>
  <si>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</si>
  <si>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</si>
  <si>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</si>
  <si>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</si>
  <si>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</si>
  <si>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</si>
  <si>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</si>
  <si>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</si>
  <si>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</si>
  <si>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</si>
  <si>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</si>
  <si>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</si>
  <si>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</si>
  <si>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</si>
  <si>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</si>
  <si>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</si>
  <si>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</si>
  <si>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</si>
  <si>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</si>
  <si>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</si>
  <si>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</si>
  <si>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</si>
  <si>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</si>
  <si>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</si>
  <si>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</si>
  <si>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</si>
  <si>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</si>
  <si>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</si>
  <si>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</si>
  <si>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</si>
  <si>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</si>
  <si>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</si>
  <si>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</si>
  <si>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</si>
  <si>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</si>
  <si>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</si>
  <si>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</si>
  <si>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</si>
  <si>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</si>
  <si>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</si>
  <si>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</si>
  <si>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</si>
  <si>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</si>
  <si>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</si>
  <si>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</si>
  <si>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</si>
  <si>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</si>
  <si>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</si>
  <si>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</si>
  <si>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</si>
  <si>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</si>
  <si>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</si>
  <si>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</si>
  <si>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</si>
  <si>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</si>
  <si>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</si>
  <si>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</si>
  <si>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</si>
  <si>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</si>
  <si>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</si>
  <si>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</si>
  <si>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</si>
  <si>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</si>
  <si>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</si>
  <si>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</si>
  <si>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</si>
  <si>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</si>
  <si>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</si>
  <si>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</si>
  <si>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</si>
  <si>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</si>
  <si>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</si>
  <si>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</si>
  <si>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</si>
  <si>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</si>
  <si>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</si>
  <si>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</si>
  <si>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</si>
  <si>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</si>
  <si>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</si>
  <si>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</si>
  <si>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</si>
  <si>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</si>
  <si>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</si>
  <si>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</si>
  <si>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</si>
  <si>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</si>
  <si>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</si>
  <si>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</si>
  <si>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</si>
  <si>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</si>
  <si>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</si>
  <si>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</si>
  <si>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</si>
  <si>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</si>
  <si>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</si>
  <si>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</si>
  <si>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</si>
  <si>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</si>
  <si>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</si>
  <si>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</si>
  <si>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</si>
  <si>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</si>
  <si>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</si>
  <si>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</si>
  <si>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</si>
  <si>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</si>
  <si>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</si>
  <si>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</si>
  <si>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</si>
  <si>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</si>
  <si>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</si>
  <si>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</si>
  <si>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</si>
  <si>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</si>
  <si>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</si>
  <si>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</si>
  <si>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</si>
  <si>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</si>
  <si>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</si>
  <si>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</si>
  <si>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</si>
  <si>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</si>
  <si>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</si>
  <si>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</si>
  <si>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</si>
  <si>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</si>
  <si>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</si>
  <si>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</si>
  <si>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</si>
  <si>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</si>
  <si>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</si>
  <si>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</si>
  <si>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</si>
  <si>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</si>
  <si>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</si>
  <si>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</si>
  <si>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</si>
  <si>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</si>
  <si>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</si>
  <si>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</si>
  <si>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</si>
  <si>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</si>
  <si>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</si>
  <si>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</si>
  <si>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</si>
  <si>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</si>
  <si>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</si>
  <si>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</si>
  <si>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</si>
  <si>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</si>
  <si>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</si>
  <si>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</si>
  <si>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</si>
  <si>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</si>
  <si>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</si>
  <si>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</si>
  <si>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</si>
  <si>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</si>
  <si>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</si>
  <si>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</si>
  <si>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</si>
  <si>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</si>
  <si>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</si>
  <si>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</si>
  <si>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</si>
  <si>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</si>
  <si>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</si>
  <si>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</si>
  <si>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</si>
  <si>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</si>
  <si>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</si>
  <si>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</si>
  <si>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</si>
  <si>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</si>
  <si>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</si>
  <si>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</si>
  <si>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</si>
  <si>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</si>
  <si>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</si>
  <si>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</si>
  <si>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</si>
  <si>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</si>
  <si>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</si>
  <si>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</si>
  <si>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</si>
  <si>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</si>
  <si>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</si>
  <si>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</si>
  <si>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</si>
  <si>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</si>
  <si>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</si>
  <si>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</si>
  <si>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</si>
  <si>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</si>
  <si>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</si>
  <si>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</si>
  <si>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</si>
  <si>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</si>
  <si>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</si>
  <si>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</si>
  <si>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</si>
  <si>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</si>
  <si>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</si>
  <si>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</si>
  <si>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</si>
  <si>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</si>
  <si>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</si>
  <si>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</si>
  <si>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</si>
  <si>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</si>
  <si>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</si>
  <si>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</si>
  <si>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</si>
  <si>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</si>
  <si>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</si>
  <si>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</si>
  <si>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</si>
  <si>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</si>
  <si>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</si>
  <si>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</si>
  <si>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</si>
  <si>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</si>
  <si>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</si>
  <si>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</si>
  <si>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</si>
  <si>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</si>
  <si>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</si>
  <si>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</si>
  <si>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</si>
  <si>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</si>
  <si>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</si>
  <si>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</si>
  <si>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</si>
  <si>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</si>
  <si>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</si>
  <si>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</si>
  <si>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</si>
  <si>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</si>
  <si>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</si>
  <si>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</si>
  <si>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</si>
  <si>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</si>
  <si>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</si>
  <si>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</si>
  <si>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</si>
  <si>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</si>
  <si>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</si>
  <si>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</si>
  <si>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</si>
  <si>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</si>
  <si>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</si>
  <si>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</si>
  <si>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</si>
  <si>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</si>
  <si>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</si>
  <si>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</si>
  <si>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</si>
  <si>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</si>
  <si>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</si>
  <si>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</si>
  <si>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</si>
  <si>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</si>
  <si>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</si>
  <si>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</si>
  <si>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</si>
  <si>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</si>
  <si>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</si>
  <si>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</si>
  <si>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</si>
  <si>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</si>
  <si>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</si>
  <si>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</si>
  <si>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</si>
  <si>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</si>
  <si>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</si>
  <si>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</si>
  <si>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</si>
  <si>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</si>
  <si>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</si>
  <si>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</si>
  <si>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</si>
  <si>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</si>
  <si>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</si>
  <si>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</si>
  <si>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</si>
  <si>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</si>
  <si>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</si>
  <si>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</si>
  <si>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</si>
  <si>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</si>
  <si>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</si>
  <si>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</si>
  <si>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</si>
  <si>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</si>
  <si>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</si>
  <si>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</si>
  <si>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</si>
  <si>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</si>
  <si>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</si>
  <si>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</si>
  <si>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</si>
  <si>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</si>
  <si>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</si>
  <si>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</si>
  <si>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</si>
  <si>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</si>
  <si>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</si>
  <si>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</si>
  <si>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</si>
  <si>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</si>
  <si>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</si>
  <si>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</si>
  <si>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</si>
  <si>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</si>
  <si>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</si>
  <si>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</si>
  <si>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</si>
  <si>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</si>
  <si>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</si>
  <si>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</si>
  <si>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</si>
  <si>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</si>
  <si>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</si>
  <si>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</si>
  <si>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</si>
  <si>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</si>
  <si>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</si>
  <si>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</si>
  <si>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</si>
  <si>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</si>
  <si>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</si>
  <si>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</si>
  <si>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</si>
  <si>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</si>
  <si>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</si>
  <si>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</si>
  <si>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</si>
  <si>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</si>
  <si>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</si>
  <si>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</si>
  <si>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</si>
  <si>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</si>
  <si>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</si>
  <si>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</si>
  <si>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</si>
  <si>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</si>
  <si>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</si>
  <si>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</si>
  <si>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</si>
  <si>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</si>
  <si>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</si>
  <si>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</si>
  <si>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</si>
  <si>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</si>
  <si>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</si>
  <si>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</si>
  <si>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</si>
  <si>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</si>
  <si>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</si>
  <si>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</si>
  <si>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</si>
  <si>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</si>
  <si>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</si>
  <si>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</si>
  <si>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</si>
  <si>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</si>
  <si>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</si>
  <si>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</si>
  <si>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</si>
  <si>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</si>
  <si>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</si>
  <si>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</si>
  <si>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</si>
  <si>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</si>
  <si>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</si>
  <si>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</si>
  <si>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</si>
  <si>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</si>
  <si>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</si>
  <si>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</si>
  <si>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</si>
  <si>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</si>
  <si>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</si>
  <si>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</si>
  <si>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</si>
  <si>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</si>
  <si>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</si>
  <si>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</si>
  <si>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</si>
  <si>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</si>
  <si>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</si>
  <si>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</si>
  <si>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</si>
  <si>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</si>
  <si>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</si>
  <si>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</si>
  <si>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</si>
  <si>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</si>
  <si>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</si>
  <si>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</si>
  <si>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</si>
  <si>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</si>
  <si>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</si>
  <si>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</si>
  <si>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</si>
  <si>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</si>
  <si>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</si>
  <si>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</si>
  <si>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</si>
  <si>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</si>
  <si>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</si>
  <si>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</si>
  <si>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</si>
  <si>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</si>
  <si>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</si>
  <si>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</si>
  <si>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</si>
  <si>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</si>
  <si>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</si>
  <si>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</si>
  <si>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</si>
  <si>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</si>
  <si>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</si>
  <si>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</si>
  <si>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</si>
  <si>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</si>
  <si>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</si>
  <si>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</si>
  <si>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</si>
  <si>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</si>
  <si>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</si>
  <si>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</si>
  <si>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</si>
  <si>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</si>
  <si>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</si>
  <si>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</si>
  <si>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</si>
  <si>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</si>
  <si>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</si>
  <si>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</si>
  <si>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</si>
  <si>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</si>
  <si>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</si>
  <si>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</si>
  <si>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</si>
  <si>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</si>
  <si>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</si>
  <si>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</si>
  <si>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</si>
  <si>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</si>
  <si>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</si>
  <si>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</si>
  <si>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</si>
  <si>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</si>
  <si>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</si>
  <si>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</si>
  <si>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</si>
  <si>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</si>
  <si>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</si>
  <si>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</si>
  <si>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</si>
  <si>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</si>
  <si>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</si>
  <si>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</si>
  <si>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</si>
  <si>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</si>
  <si>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</si>
  <si>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</si>
  <si>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</si>
  <si>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</si>
  <si>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</si>
  <si>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</si>
  <si>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</si>
  <si>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</si>
  <si>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</si>
  <si>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</si>
  <si>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</si>
  <si>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</si>
  <si>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</si>
  <si>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</si>
  <si>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</si>
  <si>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</si>
  <si>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</si>
  <si>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</si>
  <si>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</si>
  <si>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</si>
  <si>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</si>
  <si>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</si>
  <si>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</si>
  <si>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</si>
  <si>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</si>
  <si>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</si>
  <si>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</si>
  <si>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</si>
  <si>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</si>
  <si>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</si>
  <si>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</si>
  <si>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</si>
  <si>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</si>
  <si>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</si>
  <si>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</si>
  <si>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</si>
  <si>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</si>
  <si>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</si>
  <si>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</si>
  <si>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</si>
  <si>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</si>
  <si>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</si>
  <si>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</si>
  <si>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</si>
  <si>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</si>
  <si>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</si>
  <si>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</si>
  <si>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</si>
  <si>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</si>
  <si>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</si>
  <si>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</si>
  <si>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</si>
  <si>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</si>
  <si>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</si>
  <si>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</si>
  <si>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</si>
  <si>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</si>
  <si>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</si>
  <si>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</si>
  <si>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</si>
  <si>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</si>
  <si>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</si>
  <si>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</si>
  <si>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</si>
  <si>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</si>
  <si>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</si>
  <si>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</si>
  <si>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</si>
  <si>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</si>
  <si>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</si>
  <si>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</si>
  <si>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</si>
  <si>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</si>
  <si>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</si>
  <si>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</si>
  <si>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</si>
  <si>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</si>
  <si>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</si>
  <si>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</si>
  <si>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</si>
  <si>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</si>
  <si>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</si>
  <si>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</si>
  <si>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</si>
  <si>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</si>
  <si>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</si>
  <si>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</si>
  <si>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</si>
  <si>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</si>
  <si>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</si>
  <si>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</si>
  <si>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</si>
  <si>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</si>
  <si>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</si>
  <si>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</si>
  <si>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</si>
  <si>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</si>
  <si>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</si>
  <si>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</si>
  <si>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</si>
  <si>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</si>
  <si>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</si>
  <si>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</si>
  <si>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</si>
  <si>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</si>
  <si>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</si>
  <si>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</si>
  <si>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</si>
  <si>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</si>
  <si>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</si>
  <si>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</si>
  <si>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</si>
  <si>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</si>
  <si>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</si>
  <si>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</si>
  <si>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</si>
  <si>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</si>
  <si>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</si>
  <si>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</si>
  <si>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</si>
  <si>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</si>
  <si>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</si>
  <si>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</si>
  <si>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</si>
  <si>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</si>
  <si>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</si>
  <si>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</si>
  <si>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</si>
  <si>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</si>
  <si>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</si>
  <si>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</si>
  <si>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</si>
  <si>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</si>
  <si>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</si>
  <si>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</si>
  <si>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</si>
  <si>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</si>
  <si>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</si>
  <si>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</si>
  <si>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</si>
  <si>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</si>
  <si>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</si>
  <si>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</si>
  <si>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</si>
  <si>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</si>
  <si>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</si>
  <si>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</si>
  <si>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</si>
  <si>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</si>
  <si>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</si>
  <si>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</si>
  <si>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</si>
  <si>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</si>
  <si>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</si>
  <si>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</si>
  <si>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</si>
  <si>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</si>
  <si>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</si>
  <si>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</si>
  <si>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</si>
  <si>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</si>
  <si>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</si>
  <si>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</si>
  <si>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</si>
  <si>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</si>
  <si>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</si>
  <si>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</si>
  <si>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</si>
  <si>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</si>
  <si>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</si>
  <si>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</si>
  <si>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</si>
  <si>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</si>
  <si>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</si>
  <si>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</si>
  <si>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</si>
  <si>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</si>
  <si>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</si>
  <si>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</si>
  <si>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</si>
  <si>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</si>
  <si>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</si>
  <si>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</si>
  <si>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</si>
  <si>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</si>
  <si>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</si>
  <si>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</si>
  <si>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</si>
  <si>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</si>
  <si>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</si>
  <si>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</si>
  <si>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</si>
  <si>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</si>
  <si>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</si>
  <si>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</si>
  <si>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</si>
  <si>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</si>
  <si>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</si>
  <si>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</si>
  <si>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</si>
  <si>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</si>
  <si>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</si>
  <si>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</si>
  <si>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</si>
  <si>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</si>
  <si>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</si>
  <si>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</si>
  <si>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</si>
  <si>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</si>
  <si>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</si>
  <si>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</si>
  <si>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</si>
  <si>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</si>
  <si>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</si>
  <si>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</si>
  <si>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</si>
  <si>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</si>
  <si>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</si>
  <si>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</si>
  <si>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</si>
  <si>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</si>
  <si>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</si>
  <si>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</si>
  <si>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</si>
  <si>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</si>
  <si>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</si>
  <si>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</si>
  <si>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</si>
  <si>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</si>
  <si>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</si>
  <si>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</si>
  <si>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</si>
  <si>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</si>
  <si>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</si>
  <si>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</si>
  <si>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</si>
  <si>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</si>
  <si>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</si>
  <si>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</si>
  <si>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</si>
  <si>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</si>
  <si>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</si>
  <si>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</si>
  <si>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</si>
  <si>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</si>
  <si>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</si>
  <si>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</si>
  <si>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</si>
  <si>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</si>
  <si>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</si>
  <si>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</si>
  <si>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</si>
  <si>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</si>
  <si>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</si>
  <si>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</si>
  <si>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</si>
  <si>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</si>
  <si>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</si>
  <si>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</si>
  <si>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</si>
  <si>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</si>
  <si>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</si>
  <si>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</si>
  <si>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</si>
  <si>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</si>
  <si>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</si>
  <si>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</si>
  <si>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</si>
  <si>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</si>
  <si>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</si>
  <si>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</si>
  <si>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</si>
  <si>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</si>
  <si>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</si>
  <si>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</si>
  <si>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</si>
  <si>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</si>
  <si>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</si>
  <si>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</si>
  <si>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</si>
  <si>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</si>
  <si>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</si>
  <si>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</si>
  <si>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</si>
  <si>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</si>
  <si>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</si>
  <si>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</si>
  <si>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</si>
  <si>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</si>
  <si>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</si>
  <si>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</si>
  <si>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</si>
  <si>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</si>
  <si>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</si>
  <si>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</si>
  <si>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</si>
  <si>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</si>
  <si>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</si>
  <si>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</si>
  <si>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</si>
  <si>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</si>
  <si>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</si>
  <si>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</si>
  <si>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</si>
  <si>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</si>
  <si>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</si>
  <si>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</si>
  <si>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</si>
  <si>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</si>
  <si>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</si>
  <si>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</si>
  <si>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</si>
  <si>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</si>
  <si>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</si>
  <si>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</si>
  <si>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</si>
  <si>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</si>
  <si>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</si>
  <si>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</si>
  <si>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</si>
  <si>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</si>
  <si>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</si>
  <si>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</si>
  <si>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</si>
  <si>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</si>
  <si>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</si>
  <si>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</si>
  <si>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</si>
  <si>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</si>
  <si>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</si>
  <si>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</si>
  <si>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</si>
  <si>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</si>
  <si>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</si>
  <si>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</si>
  <si>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</si>
  <si>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</si>
  <si>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</si>
  <si>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</si>
  <si>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</si>
  <si>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</si>
  <si>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</si>
  <si>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</si>
  <si>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</si>
  <si>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</si>
  <si>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</si>
  <si>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</si>
  <si>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</si>
  <si>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</si>
  <si>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</si>
  <si>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</si>
  <si>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</si>
  <si>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</si>
  <si>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</si>
  <si>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</si>
  <si>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</si>
  <si>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</si>
  <si>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</si>
  <si>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</si>
  <si>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</si>
  <si>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</si>
  <si>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</si>
  <si>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</si>
  <si>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</si>
  <si>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</si>
  <si>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</si>
  <si>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</si>
  <si>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</si>
  <si>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</si>
  <si>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</si>
  <si>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</si>
  <si>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</si>
  <si>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</si>
  <si>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</si>
  <si>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</si>
  <si>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</si>
  <si>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</si>
  <si>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</si>
  <si>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</si>
  <si>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</si>
  <si>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</si>
  <si>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</si>
  <si>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</si>
  <si>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</si>
  <si>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</si>
  <si>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</si>
  <si>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</si>
  <si>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</si>
  <si>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</si>
  <si>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</si>
  <si>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</si>
  <si>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</si>
  <si>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</si>
  <si>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</si>
  <si>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</si>
  <si>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</si>
  <si>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</si>
  <si>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</si>
  <si>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</si>
  <si>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</si>
  <si>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</si>
  <si>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</si>
  <si>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</si>
  <si>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</si>
  <si>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</si>
  <si>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</si>
  <si>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</si>
  <si>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</si>
  <si>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</si>
  <si>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</si>
  <si>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</si>
  <si>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</si>
  <si>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</si>
  <si>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</si>
  <si>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</si>
  <si>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</si>
  <si>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</si>
  <si>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</si>
  <si>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</si>
  <si>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</si>
  <si>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</si>
  <si>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</si>
  <si>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</si>
  <si>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</si>
  <si>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</si>
  <si>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</si>
  <si>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</si>
  <si>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</si>
  <si>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</si>
  <si>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</si>
  <si>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</si>
  <si>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</si>
  <si>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</si>
  <si>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</si>
  <si>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</si>
  <si>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</si>
  <si>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</si>
  <si>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</si>
  <si>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</si>
  <si>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</si>
  <si>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</si>
  <si>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</si>
  <si>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</si>
  <si>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</si>
  <si>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</si>
  <si>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</si>
  <si>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</si>
  <si>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</si>
  <si>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</si>
  <si>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</si>
  <si>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</si>
  <si>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</si>
  <si>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</si>
  <si>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</si>
  <si>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</si>
  <si>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</si>
  <si>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</si>
  <si>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</si>
  <si>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</si>
  <si>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</si>
  <si>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</si>
  <si>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</si>
  <si>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</si>
  <si>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</si>
  <si>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</si>
  <si>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</si>
  <si>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</si>
  <si>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</si>
  <si>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</si>
  <si>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</si>
  <si>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</si>
  <si>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</si>
  <si>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</si>
  <si>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</si>
  <si>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</si>
  <si>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</si>
  <si>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</si>
  <si>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</si>
  <si>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</si>
  <si>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</si>
  <si>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</si>
  <si>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</si>
  <si>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</si>
  <si>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</si>
  <si>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</si>
  <si>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</si>
  <si>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</si>
  <si>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</si>
  <si>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</si>
  <si>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</si>
  <si>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</si>
  <si>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</si>
  <si>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</si>
  <si>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</si>
  <si>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</si>
  <si>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</si>
  <si>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</si>
  <si>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</si>
  <si>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</si>
  <si>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</si>
  <si>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</si>
  <si>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</si>
  <si>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</si>
  <si>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</si>
  <si>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</si>
  <si>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</si>
  <si>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</si>
  <si>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</si>
  <si>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</si>
  <si>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</si>
  <si>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</si>
  <si>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</si>
  <si>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</si>
  <si>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</si>
  <si>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</si>
  <si>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</si>
  <si>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</si>
  <si>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</si>
  <si>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</si>
  <si>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</si>
  <si>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</si>
  <si>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</si>
  <si>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</si>
  <si>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</si>
  <si>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</si>
  <si>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</si>
  <si>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</si>
  <si>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</si>
  <si>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</si>
  <si>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</si>
  <si>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</si>
  <si>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</si>
  <si>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</si>
  <si>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</si>
  <si>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</si>
  <si>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</si>
  <si>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</si>
  <si>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</si>
  <si>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</si>
  <si>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</si>
  <si>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</si>
  <si>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</si>
  <si>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</si>
  <si>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</si>
  <si>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</si>
  <si>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</si>
  <si>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</si>
  <si>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</si>
  <si>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</si>
  <si>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</si>
  <si>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</si>
  <si>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</si>
  <si>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</si>
  <si>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</si>
  <si>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</si>
  <si>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</si>
  <si>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</si>
  <si>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</si>
  <si>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</si>
  <si>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</si>
  <si>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</si>
  <si>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</si>
  <si>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</si>
  <si>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</si>
  <si>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</si>
  <si>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</si>
  <si>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</si>
  <si>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</si>
  <si>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</si>
  <si>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</si>
  <si>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</si>
  <si>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</si>
  <si>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</si>
  <si>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</si>
  <si>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</si>
  <si>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</si>
  <si>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</si>
  <si>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</si>
  <si>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</si>
  <si>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</si>
  <si>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</si>
  <si>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</si>
  <si>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</si>
  <si>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</si>
  <si>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</si>
  <si>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</si>
  <si>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</si>
  <si>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</si>
  <si>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</si>
  <si>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</si>
  <si>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</si>
  <si>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</si>
  <si>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</si>
  <si>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</si>
  <si>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</si>
  <si>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</si>
  <si>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</si>
  <si>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</si>
  <si>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</si>
  <si>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</si>
  <si>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</si>
  <si>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</si>
  <si>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</si>
  <si>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</si>
  <si>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</si>
  <si>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</si>
  <si>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</si>
  <si>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</si>
  <si>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</si>
  <si>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</si>
  <si>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</si>
  <si>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</si>
  <si>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</si>
  <si>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</si>
  <si>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</si>
  <si>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</si>
  <si>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</si>
  <si>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</si>
  <si>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</si>
  <si>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</si>
  <si>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</si>
  <si>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</si>
  <si>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</si>
  <si>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</si>
  <si>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</si>
  <si>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</si>
  <si>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</si>
  <si>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</si>
  <si>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</si>
  <si>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</si>
  <si>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</si>
  <si>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</si>
  <si>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</si>
  <si>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</si>
  <si>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</si>
  <si>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</si>
  <si>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</si>
  <si>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</si>
  <si>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</si>
  <si>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</si>
  <si>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</si>
  <si>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</si>
  <si>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</si>
  <si>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</si>
  <si>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</si>
  <si>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</si>
  <si>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</si>
  <si>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</si>
  <si>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</si>
  <si>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</si>
  <si>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</si>
  <si>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</si>
  <si>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</si>
  <si>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</si>
  <si>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</si>
  <si>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</si>
  <si>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</si>
  <si>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</si>
  <si>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</si>
  <si>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</si>
  <si>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</si>
  <si>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</si>
  <si>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</si>
  <si>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</si>
  <si>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</si>
  <si>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</si>
  <si>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</si>
  <si>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</si>
  <si>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</si>
  <si>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</si>
  <si>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</si>
  <si>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</si>
  <si>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</si>
  <si>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</si>
  <si>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</si>
  <si>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</si>
  <si>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</si>
  <si>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</si>
  <si>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</si>
  <si>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</si>
  <si>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</si>
  <si>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</si>
  <si>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</si>
  <si>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</si>
  <si>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</si>
  <si>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</si>
  <si>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</si>
  <si>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</si>
  <si>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</si>
  <si>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</si>
  <si>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</si>
  <si>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</si>
  <si>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</si>
  <si>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</si>
  <si>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</si>
  <si>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</si>
  <si>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</si>
  <si>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</si>
  <si>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</si>
  <si>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</si>
  <si>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</si>
  <si>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</si>
  <si>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</si>
  <si>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</si>
  <si>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</si>
  <si>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</si>
  <si>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</si>
  <si>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</si>
  <si>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</si>
  <si>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</si>
  <si>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</si>
  <si>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</si>
  <si>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</si>
  <si>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</si>
  <si>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</si>
  <si>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</si>
  <si>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</si>
  <si>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</si>
  <si>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</si>
  <si>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</si>
  <si>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</si>
  <si>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</si>
  <si>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</si>
  <si>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</si>
  <si>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</si>
  <si>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</si>
  <si>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</si>
  <si>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</si>
  <si>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</si>
  <si>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</si>
  <si>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</si>
  <si>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</si>
  <si>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</si>
  <si>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</si>
  <si>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</si>
  <si>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</si>
  <si>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</si>
  <si>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</si>
  <si>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</si>
  <si>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</si>
  <si>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</si>
  <si>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</si>
  <si>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</si>
  <si>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</si>
  <si>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</si>
  <si>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</si>
  <si>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</si>
  <si>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</si>
  <si>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</si>
  <si>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</si>
  <si>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</si>
  <si>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</si>
  <si>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</si>
  <si>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</si>
  <si>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</si>
  <si>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</si>
  <si>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</si>
  <si>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</si>
  <si>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</si>
  <si>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</si>
  <si>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</si>
  <si>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</si>
  <si>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</si>
  <si>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</si>
  <si>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</si>
  <si>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</si>
  <si>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</si>
  <si>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</si>
  <si>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</si>
  <si>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</si>
  <si>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</si>
  <si>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</si>
  <si>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</si>
  <si>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</si>
  <si>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</si>
  <si>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</si>
  <si>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</si>
  <si>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</si>
  <si>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</si>
  <si>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</si>
  <si>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</si>
  <si>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</si>
  <si>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</si>
  <si>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</si>
  <si>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</si>
  <si>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</si>
  <si>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</si>
  <si>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</si>
  <si>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</si>
  <si>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</si>
  <si>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</si>
  <si>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</si>
  <si>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</si>
  <si>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</si>
  <si>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</si>
  <si>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</si>
  <si>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</si>
  <si>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</si>
  <si>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</si>
  <si>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</si>
  <si>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</si>
  <si>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</si>
  <si>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</si>
  <si>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</si>
  <si>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</si>
  <si>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</si>
  <si>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</si>
  <si>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</si>
  <si>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</si>
  <si>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</si>
  <si>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</si>
  <si>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</si>
  <si>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</si>
  <si>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</si>
  <si>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</si>
  <si>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</si>
  <si>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</si>
  <si>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</si>
  <si>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</si>
  <si>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</si>
  <si>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</si>
  <si>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</si>
  <si>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</si>
  <si>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</si>
  <si>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</si>
  <si>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</si>
  <si>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</si>
  <si>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</si>
  <si>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</si>
  <si>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</si>
  <si>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</si>
  <si>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</si>
  <si>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</si>
  <si>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</si>
  <si>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</si>
  <si>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</si>
  <si>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</si>
  <si>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</si>
  <si>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</si>
  <si>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</si>
  <si>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</si>
  <si>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</si>
  <si>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</si>
  <si>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</si>
  <si>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</si>
  <si>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</si>
  <si>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</si>
  <si>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</si>
  <si>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</si>
  <si>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</si>
  <si>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</si>
  <si>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</si>
  <si>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</si>
  <si>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</si>
  <si>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</si>
  <si>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</si>
  <si>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</si>
  <si>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</si>
  <si>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</si>
  <si>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</si>
  <si>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</si>
  <si>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</si>
  <si>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</si>
  <si>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</si>
  <si>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</si>
  <si>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</si>
  <si>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</si>
  <si>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</si>
  <si>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</si>
  <si>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</si>
  <si>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</si>
  <si>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</si>
  <si>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</si>
  <si>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</si>
  <si>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</si>
  <si>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</si>
  <si>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</si>
  <si>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</si>
  <si>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</si>
  <si>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</si>
  <si>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</si>
  <si>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</si>
  <si>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</si>
  <si>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</si>
  <si>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</si>
  <si>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</si>
  <si>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</si>
  <si>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</si>
  <si>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</si>
  <si>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</si>
  <si>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</si>
  <si>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</si>
  <si>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</si>
  <si>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</si>
  <si>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</si>
  <si>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</si>
  <si>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</si>
  <si>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</si>
  <si>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</si>
  <si>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</si>
  <si>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</si>
  <si>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</si>
  <si>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</si>
  <si>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</si>
  <si>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</si>
  <si>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</si>
  <si>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</si>
  <si>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</si>
  <si>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</si>
  <si>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</si>
  <si>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</si>
  <si>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</si>
  <si>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</si>
  <si>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</si>
  <si>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</si>
  <si>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</si>
  <si>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</si>
  <si>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</si>
  <si>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</si>
  <si>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</si>
  <si>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</si>
  <si>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</si>
  <si>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</si>
  <si>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</si>
  <si>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</si>
  <si>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</si>
  <si>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</si>
  <si>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</si>
  <si>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</si>
  <si>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</si>
  <si>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</si>
  <si>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</si>
  <si>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</si>
  <si>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</si>
  <si>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</si>
  <si>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</si>
  <si>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</si>
  <si>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</si>
  <si>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</si>
  <si>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</si>
  <si>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</si>
  <si>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</si>
  <si>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</si>
  <si>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</si>
  <si>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</si>
  <si>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</si>
  <si>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</si>
  <si>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</si>
  <si>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</si>
  <si>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</si>
  <si>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</si>
  <si>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</si>
  <si>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</si>
  <si>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</si>
  <si>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</si>
  <si>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</si>
  <si>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</si>
  <si>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</si>
  <si>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</si>
  <si>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</si>
  <si>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</si>
  <si>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</si>
  <si>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</si>
  <si>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</si>
  <si>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</si>
  <si>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</si>
  <si>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</si>
  <si>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</si>
  <si>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</si>
  <si>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</si>
  <si>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</si>
  <si>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</si>
  <si>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</si>
  <si>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</si>
  <si>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</si>
  <si>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</si>
  <si>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</si>
  <si>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</si>
  <si>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</si>
  <si>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</si>
  <si>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</si>
  <si>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</si>
  <si>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</si>
  <si>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</si>
  <si>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</si>
  <si>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</si>
  <si>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</si>
  <si>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</si>
  <si>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</si>
  <si>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</si>
  <si>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</si>
  <si>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</si>
  <si>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</si>
  <si>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</si>
  <si>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</si>
  <si>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</si>
  <si>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</si>
  <si>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</si>
  <si>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</si>
  <si>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</si>
  <si>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</si>
  <si>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</si>
  <si>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</si>
  <si>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</si>
  <si>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</si>
  <si>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</si>
  <si>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</si>
  <si>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</si>
  <si>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</si>
  <si>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</si>
  <si>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</si>
  <si>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</si>
  <si>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</si>
  <si>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</si>
  <si>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</si>
  <si>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</si>
  <si>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</si>
  <si>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</si>
  <si>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</si>
  <si>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</si>
  <si>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</si>
  <si>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</si>
  <si>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</si>
  <si>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</si>
  <si>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</si>
  <si>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</si>
  <si>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</si>
  <si>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</si>
  <si>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</si>
  <si>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</si>
  <si>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</si>
  <si>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</si>
  <si>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</si>
  <si>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</si>
  <si>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</si>
  <si>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</si>
  <si>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</si>
  <si>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</si>
  <si>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</si>
  <si>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</si>
  <si>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</si>
  <si>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</si>
  <si>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</si>
  <si>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</si>
  <si>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</si>
  <si>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</si>
  <si>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</si>
  <si>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</si>
  <si>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</si>
  <si>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</si>
  <si>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</si>
  <si>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</si>
  <si>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</si>
  <si>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</si>
  <si>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</si>
  <si>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</si>
  <si>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</si>
  <si>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</si>
  <si>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</si>
  <si>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</si>
  <si>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</si>
  <si>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</si>
  <si>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</si>
  <si>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</si>
  <si>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</si>
  <si>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</si>
  <si>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</si>
  <si>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</si>
  <si>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</si>
  <si>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</si>
  <si>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</si>
  <si>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</si>
  <si>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</si>
  <si>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</si>
  <si>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</si>
  <si>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</si>
  <si>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</si>
  <si>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</si>
  <si>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</si>
  <si>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</si>
  <si>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</si>
  <si>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</si>
  <si>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</si>
  <si>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</si>
  <si>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</si>
  <si>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</si>
  <si>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</si>
  <si>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</si>
  <si>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</si>
  <si>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</si>
  <si>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</si>
  <si>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</si>
  <si>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</si>
  <si>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</si>
  <si>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</si>
  <si>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</si>
  <si>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</si>
  <si>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</si>
  <si>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</si>
  <si>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</si>
  <si>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</si>
  <si>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</si>
  <si>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</si>
  <si>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</si>
  <si>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</si>
  <si>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</si>
  <si>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</si>
  <si>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</si>
  <si>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</si>
  <si>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</si>
  <si>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</si>
  <si>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</si>
  <si>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</si>
  <si>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</si>
  <si>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</si>
  <si>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</si>
  <si>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</si>
  <si>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</si>
  <si>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</si>
  <si>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</si>
  <si>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</si>
  <si>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</si>
  <si>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</si>
  <si>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</si>
  <si>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</si>
  <si>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</si>
  <si>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</si>
  <si>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</si>
  <si>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</si>
  <si>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</si>
  <si>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</si>
  <si>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</si>
  <si>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</si>
  <si>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</si>
  <si>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</si>
  <si>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</si>
  <si>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</si>
  <si>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</si>
  <si>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</si>
  <si>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</si>
  <si>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</si>
  <si>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</si>
  <si>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</si>
  <si>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</si>
  <si>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</si>
  <si>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</si>
  <si>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</si>
  <si>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</si>
  <si>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</si>
  <si>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</si>
  <si>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</si>
  <si>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</si>
  <si>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</si>
  <si>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</si>
  <si>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</si>
  <si>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</si>
  <si>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</si>
  <si>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</si>
  <si>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</si>
  <si>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</si>
  <si>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</si>
  <si>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</si>
  <si>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</si>
  <si>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</si>
  <si>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</si>
  <si>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</si>
  <si>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</si>
  <si>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</si>
  <si>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</si>
  <si>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</si>
  <si>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</si>
  <si>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</si>
  <si>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</si>
  <si>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</si>
  <si>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</si>
  <si>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</si>
  <si>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</si>
  <si>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</si>
  <si>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</si>
  <si>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</si>
  <si>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</si>
  <si>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</si>
  <si>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</si>
  <si>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</si>
  <si>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</si>
  <si>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</si>
  <si>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</si>
  <si>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</si>
  <si>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</si>
  <si>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</si>
  <si>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</si>
  <si>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</si>
  <si>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</si>
  <si>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</si>
  <si>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</si>
  <si>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</si>
  <si>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</si>
  <si>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</si>
  <si>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</si>
  <si>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</si>
  <si>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</si>
  <si>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</si>
  <si>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</si>
  <si>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</si>
  <si>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</si>
  <si>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</si>
  <si>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</si>
  <si>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</si>
  <si>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</si>
  <si>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</si>
  <si>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</si>
  <si>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</si>
  <si>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</si>
  <si>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</si>
  <si>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</si>
  <si>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</si>
  <si>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</si>
  <si>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</si>
  <si>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</si>
  <si>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</si>
  <si>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</si>
  <si>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</si>
  <si>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</si>
  <si>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</si>
  <si>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</si>
  <si>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</si>
  <si>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</si>
  <si>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</si>
  <si>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</si>
  <si>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</si>
  <si>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</si>
  <si>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</si>
  <si>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</si>
  <si>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</si>
  <si>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</si>
  <si>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</si>
  <si>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</si>
  <si>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</si>
  <si>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</si>
  <si>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</si>
  <si>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</si>
  <si>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</si>
  <si>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</si>
  <si>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</si>
  <si>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</si>
  <si>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</si>
  <si>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</si>
  <si>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</si>
  <si>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</si>
  <si>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</si>
  <si>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</si>
  <si>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</si>
  <si>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</si>
  <si>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</si>
  <si>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</si>
  <si>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</si>
  <si>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</si>
  <si>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</si>
  <si>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</si>
  <si>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</si>
  <si>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</si>
  <si>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</si>
  <si>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</si>
  <si>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</si>
  <si>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</si>
  <si>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</si>
  <si>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</si>
  <si>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</si>
  <si>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</si>
  <si>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</si>
  <si>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</si>
  <si>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</si>
  <si>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</si>
  <si>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</si>
  <si>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</si>
  <si>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</si>
  <si>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</si>
  <si>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</si>
  <si>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</si>
  <si>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</si>
  <si>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</si>
  <si>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</si>
  <si>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</si>
  <si>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</si>
  <si>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</si>
  <si>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</si>
  <si>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</si>
  <si>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</si>
  <si>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</si>
  <si>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</si>
  <si>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</si>
  <si>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</si>
  <si>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</si>
  <si>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</si>
  <si>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</si>
  <si>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</si>
  <si>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</si>
  <si>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</si>
  <si>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</si>
  <si>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</si>
  <si>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</si>
  <si>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</si>
  <si>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</si>
  <si>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</si>
  <si>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</si>
  <si>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</si>
  <si>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</si>
  <si>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</si>
  <si>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</si>
  <si>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</si>
  <si>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</si>
  <si>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</si>
  <si>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</si>
  <si>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</si>
  <si>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</si>
  <si>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</si>
  <si>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</si>
  <si>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</si>
  <si>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</si>
  <si>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</si>
  <si>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</si>
  <si>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</si>
  <si>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</si>
  <si>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</si>
  <si>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</si>
  <si>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</si>
  <si>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</si>
  <si>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</si>
  <si>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</si>
  <si>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</si>
  <si>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</si>
  <si>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</si>
  <si>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</si>
  <si>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</si>
  <si>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</si>
  <si>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</si>
  <si>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</si>
  <si>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</si>
  <si>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</si>
  <si>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</si>
  <si>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</si>
  <si>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</si>
  <si>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</si>
  <si>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</si>
  <si>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</si>
  <si>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</si>
  <si>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</si>
  <si>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</si>
  <si>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</si>
  <si>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</si>
  <si>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</si>
  <si>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</si>
  <si>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</si>
  <si>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</si>
  <si>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</si>
  <si>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</si>
  <si>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</si>
  <si>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</si>
  <si>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</si>
  <si>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</si>
  <si>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</si>
  <si>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</si>
  <si>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</si>
  <si>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</si>
  <si>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</si>
  <si>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</si>
  <si>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</si>
  <si>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</si>
  <si>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</si>
  <si>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</si>
  <si>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</si>
  <si>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</si>
  <si>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</si>
  <si>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</si>
  <si>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</si>
  <si>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</si>
  <si>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</si>
  <si>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</si>
  <si>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</si>
  <si>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</si>
  <si>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</si>
  <si>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</si>
  <si>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</si>
  <si>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</si>
  <si>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</si>
  <si>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</si>
  <si>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</si>
  <si>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</si>
  <si>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</si>
  <si>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</si>
  <si>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</si>
  <si>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</si>
  <si>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</si>
  <si>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</si>
  <si>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</si>
  <si>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</si>
  <si>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</si>
  <si>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</si>
  <si>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</si>
  <si>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</si>
  <si>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</si>
  <si>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</si>
  <si>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</si>
  <si>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</si>
  <si>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</si>
  <si>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</si>
  <si>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</si>
  <si>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</si>
  <si>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</si>
  <si>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</si>
  <si>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</si>
  <si>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</si>
  <si>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</si>
  <si>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</si>
  <si>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</si>
  <si>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</si>
  <si>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</si>
  <si>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</si>
  <si>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</si>
  <si>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</si>
  <si>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</si>
  <si>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</si>
  <si>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</si>
  <si>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</si>
  <si>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</si>
  <si>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</si>
  <si>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</si>
  <si>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</si>
  <si>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</si>
  <si>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</si>
  <si>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</si>
  <si>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</si>
  <si>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</si>
  <si>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</si>
  <si>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</si>
  <si>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</si>
  <si>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</si>
  <si>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</si>
  <si>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</si>
  <si>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</si>
  <si>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</si>
  <si>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</si>
  <si>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</si>
  <si>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</si>
  <si>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</si>
  <si>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</si>
  <si>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</si>
  <si>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</si>
  <si>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</si>
  <si>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</si>
  <si>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</si>
  <si>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</si>
  <si>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</si>
  <si>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</si>
  <si>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</si>
  <si>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</si>
  <si>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</si>
  <si>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</si>
  <si>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</si>
  <si>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</si>
  <si>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</si>
  <si>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</si>
  <si>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</si>
  <si>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</si>
  <si>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</si>
  <si>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</si>
  <si>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</si>
  <si>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</si>
  <si>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</si>
  <si>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</si>
  <si>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</si>
  <si>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</si>
  <si>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</si>
  <si>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</si>
  <si>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</si>
  <si>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</si>
  <si>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</si>
  <si>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</si>
  <si>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</si>
  <si>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</si>
  <si>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</si>
  <si>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</si>
  <si>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</si>
  <si>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</si>
  <si>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</si>
  <si>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</si>
  <si>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</si>
  <si>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</si>
  <si>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</si>
  <si>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</si>
  <si>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</si>
  <si>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</si>
  <si>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</si>
  <si>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</si>
  <si>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</si>
  <si>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</si>
  <si>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</si>
  <si>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</si>
  <si>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</si>
  <si>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</si>
  <si>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</si>
  <si>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</si>
  <si>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</si>
  <si>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</si>
  <si>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</si>
  <si>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</si>
  <si>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</si>
  <si>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</si>
  <si>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</si>
  <si>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</si>
  <si>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</si>
  <si>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</si>
  <si>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</si>
  <si>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</si>
  <si>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</si>
  <si>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</si>
  <si>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</si>
  <si>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</si>
  <si>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</si>
  <si>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</si>
  <si>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</si>
  <si>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</si>
  <si>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</si>
  <si>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</si>
  <si>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</si>
  <si>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</si>
  <si>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</si>
  <si>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</si>
  <si>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</si>
  <si>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</si>
  <si>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</si>
  <si>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</si>
  <si>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</si>
  <si>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</si>
  <si>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</si>
  <si>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</si>
  <si>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</si>
  <si>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</si>
  <si>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</si>
  <si>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</si>
  <si>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</si>
  <si>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</si>
  <si>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</si>
  <si>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</si>
  <si>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</si>
  <si>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</si>
  <si>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</si>
  <si>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</si>
  <si>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</si>
  <si>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</si>
  <si>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</si>
  <si>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</si>
  <si>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</si>
  <si>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</si>
  <si>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</si>
  <si>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</si>
  <si>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</si>
  <si>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</si>
  <si>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</si>
  <si>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</si>
  <si>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</si>
  <si>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</si>
  <si>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</si>
  <si>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</si>
  <si>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</si>
  <si>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</si>
  <si>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</si>
  <si>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</si>
  <si>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</si>
  <si>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</si>
  <si>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</si>
  <si>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</si>
  <si>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</si>
  <si>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</si>
  <si>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</si>
  <si>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</si>
  <si>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</si>
  <si>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</si>
  <si>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</si>
  <si>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</si>
  <si>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</si>
  <si>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</si>
  <si>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</si>
  <si>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</si>
  <si>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</si>
  <si>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</si>
  <si>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</si>
  <si>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</si>
  <si>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</si>
  <si>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</si>
  <si>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</si>
  <si>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</si>
  <si>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</si>
  <si>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</si>
  <si>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</si>
  <si>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</si>
  <si>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</si>
  <si>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</si>
  <si>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</si>
  <si>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</si>
  <si>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</si>
  <si>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</si>
  <si>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</si>
  <si>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</si>
  <si>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</si>
  <si>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</si>
  <si>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</si>
  <si>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</si>
  <si>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</si>
  <si>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</si>
  <si>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</si>
  <si>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</si>
  <si>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</si>
  <si>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</si>
  <si>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</si>
  <si>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</si>
  <si>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</si>
  <si>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</si>
  <si>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</si>
  <si>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</si>
  <si>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</si>
  <si>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</si>
  <si>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</si>
  <si>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</si>
  <si>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</si>
  <si>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</si>
  <si>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</si>
  <si>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</si>
  <si>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</si>
  <si>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</si>
  <si>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</si>
  <si>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</si>
  <si>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</si>
  <si>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</si>
  <si>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</si>
  <si>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</si>
  <si>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</si>
  <si>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</si>
  <si>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</si>
  <si>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</si>
  <si>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</si>
  <si>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</si>
  <si>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</si>
  <si>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</si>
  <si>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</si>
  <si>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</si>
  <si>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</si>
  <si>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</si>
  <si>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</si>
  <si>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</si>
  <si>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</si>
  <si>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</si>
  <si>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</si>
  <si>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</si>
  <si>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</si>
  <si>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</si>
  <si>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</si>
  <si>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</si>
  <si>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</si>
  <si>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</si>
  <si>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</si>
  <si>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</si>
  <si>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</si>
  <si>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</si>
  <si>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</si>
  <si>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</si>
  <si>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</si>
  <si>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</si>
  <si>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</si>
  <si>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</si>
  <si>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</si>
  <si>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</si>
  <si>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</si>
  <si>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</si>
  <si>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</si>
  <si>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</si>
  <si>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</si>
  <si>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</si>
  <si>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</si>
  <si>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</si>
  <si>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</si>
  <si>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</si>
  <si>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</si>
  <si>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</si>
  <si>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</si>
  <si>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</si>
  <si>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</si>
  <si>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</si>
  <si>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</si>
  <si>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</si>
  <si>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</si>
  <si>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</si>
  <si>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</si>
  <si>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</si>
  <si>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</si>
  <si>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</si>
  <si>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</si>
  <si>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</si>
  <si>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</si>
  <si>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</si>
  <si>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</si>
  <si>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</si>
  <si>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</si>
  <si>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</si>
  <si>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</si>
  <si>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</si>
  <si>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</si>
  <si>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</si>
  <si>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</si>
  <si>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</si>
  <si>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</si>
  <si>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</si>
  <si>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</si>
  <si>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</si>
  <si>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</si>
  <si>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</si>
  <si>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</si>
  <si>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</si>
  <si>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</si>
  <si>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</si>
  <si>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</si>
  <si>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</si>
  <si>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</si>
  <si>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</si>
  <si>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</si>
  <si>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</si>
  <si>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</si>
  <si>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</si>
  <si>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</si>
  <si>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</si>
  <si>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</si>
  <si>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</si>
  <si>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</si>
  <si>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</si>
  <si>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</si>
  <si>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</si>
  <si>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</si>
  <si>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</si>
  <si>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</si>
  <si>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</si>
  <si>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</si>
  <si>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</si>
  <si>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</si>
  <si>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</si>
  <si>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</si>
  <si>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</si>
  <si>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</si>
  <si>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</si>
  <si>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</si>
  <si>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</si>
  <si>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</si>
  <si>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</si>
  <si>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</si>
  <si>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</si>
  <si>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</si>
  <si>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</si>
  <si>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</si>
  <si>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</si>
  <si>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</si>
  <si>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</si>
  <si>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</si>
  <si>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</si>
  <si>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</si>
  <si>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</si>
  <si>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</si>
  <si>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</si>
  <si>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</si>
  <si>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</si>
  <si>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</si>
  <si>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</si>
  <si>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</si>
  <si>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</si>
  <si>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</si>
  <si>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</si>
  <si>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</si>
  <si>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</si>
  <si>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</si>
  <si>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</si>
  <si>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</si>
  <si>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</si>
  <si>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</si>
  <si>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</si>
  <si>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</si>
  <si>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</si>
  <si>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</si>
  <si>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</si>
  <si>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</si>
  <si>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</si>
  <si>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</si>
  <si>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</si>
  <si>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</si>
  <si>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</si>
  <si>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</si>
  <si>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</si>
  <si>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</si>
  <si>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</si>
  <si>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</si>
  <si>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</si>
  <si>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</si>
  <si>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</si>
  <si>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</si>
  <si>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</si>
  <si>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</si>
  <si>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</si>
  <si>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</si>
  <si>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</si>
  <si>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</si>
  <si>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</si>
  <si>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</si>
  <si>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</si>
  <si>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</si>
  <si>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</si>
  <si>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</si>
  <si>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</si>
  <si>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</si>
  <si>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</si>
  <si>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</si>
  <si>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</si>
  <si>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</si>
  <si>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</si>
  <si>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</si>
  <si>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</si>
  <si>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</si>
  <si>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</si>
  <si>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</si>
  <si>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</si>
  <si>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</si>
  <si>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</si>
  <si>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</si>
  <si>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</si>
  <si>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</si>
  <si>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</si>
  <si>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</si>
  <si>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</si>
  <si>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</si>
  <si>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</si>
  <si>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</si>
  <si>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</si>
  <si>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</si>
  <si>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</si>
  <si>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</si>
  <si>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</si>
  <si>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</si>
  <si>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</si>
  <si>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</si>
  <si>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</si>
  <si>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</si>
  <si>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</si>
  <si>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</si>
  <si>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</si>
  <si>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</si>
  <si>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</si>
  <si>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</si>
  <si>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</si>
  <si>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</si>
  <si>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</si>
  <si>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</si>
  <si>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</si>
  <si>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</si>
  <si>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</si>
  <si>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</si>
  <si>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</si>
  <si>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</si>
  <si>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</si>
  <si>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</si>
  <si>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</si>
  <si>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</si>
  <si>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</si>
  <si>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</si>
  <si>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</si>
  <si>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</si>
  <si>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</si>
  <si>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</si>
  <si>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</si>
  <si>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</si>
  <si>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</si>
  <si>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</si>
  <si>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</si>
  <si>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</si>
  <si>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</si>
  <si>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</si>
  <si>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</si>
  <si>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</si>
  <si>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</si>
  <si>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</si>
  <si>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</si>
  <si>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</si>
  <si>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</si>
  <si>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</si>
  <si>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</si>
  <si>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</si>
  <si>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</si>
  <si>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</si>
  <si>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</si>
  <si>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</si>
  <si>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</si>
  <si>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</si>
  <si>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</si>
  <si>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</si>
  <si>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</si>
  <si>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</si>
  <si>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</si>
  <si>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</si>
  <si>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</si>
  <si>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</si>
  <si>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</si>
  <si>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</si>
  <si>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</si>
  <si>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</si>
  <si>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</si>
  <si>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</si>
  <si>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</si>
  <si>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</si>
  <si>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</si>
  <si>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</si>
  <si>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</si>
  <si>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</si>
  <si>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</si>
  <si>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</si>
  <si>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</si>
  <si>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</si>
  <si>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</si>
  <si>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</si>
  <si>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</si>
  <si>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</si>
  <si>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</si>
  <si>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</si>
  <si>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</si>
  <si>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</si>
  <si>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</si>
  <si>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</si>
  <si>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</si>
  <si>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</si>
  <si>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</si>
  <si>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</si>
  <si>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</si>
  <si>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</si>
  <si>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</si>
  <si>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</si>
  <si>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</si>
  <si>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</si>
  <si>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</si>
  <si>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</si>
  <si>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</si>
  <si>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</si>
  <si>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</si>
  <si>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</si>
  <si>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</si>
  <si>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</si>
  <si>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</si>
  <si>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</si>
  <si>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</si>
  <si>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</si>
  <si>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</si>
  <si>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</si>
  <si>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</si>
  <si>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</si>
  <si>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</si>
  <si>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</si>
  <si>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</si>
  <si>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</si>
  <si>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</si>
  <si>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</si>
  <si>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</si>
  <si>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</si>
  <si>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</si>
  <si>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</si>
  <si>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</si>
  <si>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</si>
  <si>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</si>
  <si>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</si>
  <si>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</si>
  <si>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</si>
  <si>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</si>
  <si>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</si>
  <si>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</si>
  <si>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</si>
  <si>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</si>
  <si>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</si>
  <si>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</si>
  <si>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</si>
  <si>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</si>
  <si>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</si>
  <si>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</si>
  <si>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</si>
  <si>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</si>
  <si>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</si>
  <si>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</si>
  <si>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</si>
  <si>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</si>
  <si>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</si>
  <si>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</si>
  <si>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</si>
  <si>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</si>
  <si>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</si>
  <si>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</si>
  <si>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</si>
  <si>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</si>
  <si>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</si>
  <si>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</si>
  <si>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</si>
  <si>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</si>
  <si>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</si>
  <si>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</si>
  <si>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</si>
  <si>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</si>
  <si>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</si>
  <si>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</si>
  <si>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</si>
  <si>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</si>
  <si>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</si>
  <si>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</si>
  <si>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</si>
  <si>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</si>
  <si>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</si>
  <si>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</si>
  <si>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</si>
  <si>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</si>
  <si>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</si>
  <si>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</si>
  <si>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</si>
  <si>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</si>
  <si>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</si>
  <si>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</si>
  <si>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</si>
  <si>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</si>
  <si>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</si>
  <si>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</si>
  <si>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</si>
  <si>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</si>
  <si>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</si>
  <si>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</si>
  <si>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</si>
  <si>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</si>
  <si>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</si>
  <si>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</si>
  <si>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</si>
  <si>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</si>
  <si>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</si>
  <si>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</si>
  <si>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</si>
  <si>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</si>
  <si>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</si>
  <si>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</si>
  <si>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</si>
  <si>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</si>
  <si>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</si>
  <si>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</si>
  <si>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</si>
  <si>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</si>
  <si>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</si>
  <si>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</si>
  <si>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</si>
  <si>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</si>
  <si>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</si>
  <si>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</si>
  <si>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</si>
  <si>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</si>
  <si>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</si>
  <si>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</si>
  <si>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</si>
  <si>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</si>
  <si>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</si>
  <si>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</si>
  <si>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</si>
  <si>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</si>
  <si>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</si>
  <si>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</si>
  <si>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</si>
  <si>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</si>
  <si>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</si>
  <si>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</si>
  <si>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</si>
  <si>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</si>
  <si>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</si>
  <si>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</si>
  <si>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</si>
  <si>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</si>
  <si>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</si>
  <si>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</si>
  <si>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</si>
  <si>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</si>
  <si>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</si>
  <si>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</si>
  <si>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</si>
  <si>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</si>
  <si>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</si>
  <si>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</si>
  <si>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</si>
  <si>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</si>
  <si>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</si>
  <si>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</si>
  <si>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</si>
  <si>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</si>
  <si>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</si>
  <si>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</si>
  <si>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</si>
  <si>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</si>
  <si>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</si>
  <si>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</si>
  <si>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</si>
  <si>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</si>
  <si>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</si>
  <si>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</si>
  <si>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</si>
  <si>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</si>
  <si>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</si>
  <si>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</si>
  <si>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</si>
  <si>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</si>
  <si>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</si>
  <si>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</si>
  <si>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</si>
  <si>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</si>
  <si>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</si>
  <si>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</si>
  <si>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</si>
  <si>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</si>
  <si>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</si>
  <si>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</si>
  <si>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</si>
  <si>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</si>
  <si>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</si>
  <si>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</si>
  <si>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</si>
  <si>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</si>
  <si>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</si>
  <si>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</si>
  <si>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</si>
  <si>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</si>
  <si>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</si>
  <si>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</si>
  <si>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</si>
  <si>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</si>
  <si>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</si>
  <si>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</si>
  <si>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</si>
  <si>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</si>
  <si>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</si>
  <si>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</si>
  <si>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</si>
  <si>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</si>
  <si>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</si>
  <si>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</si>
  <si>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</si>
  <si>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</si>
  <si>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</si>
  <si>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</si>
  <si>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</si>
  <si>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</si>
  <si>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</si>
  <si>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</si>
  <si>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</si>
  <si>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</si>
  <si>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</si>
  <si>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</si>
  <si>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</si>
  <si>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</si>
  <si>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</si>
  <si>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</si>
  <si>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</si>
  <si>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</si>
  <si>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</si>
  <si>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</si>
  <si>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</si>
  <si>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</si>
  <si>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</si>
  <si>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</si>
  <si>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</si>
  <si>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</si>
  <si>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</si>
  <si>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</si>
  <si>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</si>
  <si>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</si>
  <si>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</si>
  <si>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</si>
  <si>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</si>
  <si>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</si>
  <si>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</si>
  <si>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</si>
  <si>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</si>
  <si>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</si>
  <si>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</si>
  <si>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</si>
  <si>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</si>
  <si>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</si>
  <si>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</si>
  <si>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</si>
  <si>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</si>
  <si>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</si>
  <si>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</si>
  <si>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</si>
  <si>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</si>
  <si>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</si>
  <si>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</si>
  <si>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</si>
  <si>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</si>
  <si>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</si>
  <si>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</si>
  <si>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</si>
  <si>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</si>
  <si>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</si>
  <si>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</si>
  <si>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</si>
  <si>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</si>
  <si>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</si>
  <si>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</si>
  <si>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</si>
  <si>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</si>
  <si>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</si>
  <si>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</si>
  <si>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</si>
  <si>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</si>
  <si>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</si>
  <si>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</si>
  <si>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</si>
  <si>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</si>
  <si>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</si>
  <si>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</si>
  <si>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</si>
  <si>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</si>
  <si>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</si>
  <si>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</si>
  <si>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</si>
  <si>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</si>
  <si>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</si>
  <si>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</si>
  <si>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</si>
  <si>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</si>
  <si>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</si>
  <si>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</si>
  <si>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</si>
  <si>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</si>
  <si>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</si>
  <si>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</si>
  <si>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</si>
  <si>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</si>
  <si>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</si>
  <si>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</si>
  <si>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</si>
  <si>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</si>
  <si>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</si>
  <si>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</si>
  <si>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</si>
  <si>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</si>
  <si>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</si>
  <si>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</si>
  <si>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</si>
  <si>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</si>
  <si>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</si>
  <si>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</si>
  <si>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</si>
  <si>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</si>
  <si>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</si>
  <si>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</si>
  <si>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</si>
  <si>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</si>
  <si>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</si>
  <si>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</si>
  <si>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</si>
  <si>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</si>
  <si>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</si>
  <si>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</si>
  <si>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</si>
  <si>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</si>
  <si>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</si>
  <si>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</si>
  <si>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</si>
  <si>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</si>
  <si>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</si>
  <si>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</si>
  <si>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</si>
  <si>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</si>
  <si>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</si>
  <si>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</si>
  <si>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</si>
  <si>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</si>
  <si>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</si>
  <si>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</si>
  <si>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</si>
  <si>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</si>
  <si>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</si>
  <si>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</si>
  <si>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</si>
  <si>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</si>
  <si>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</si>
  <si>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</si>
  <si>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</si>
  <si>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</si>
  <si>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</si>
  <si>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</si>
  <si>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</si>
  <si>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</si>
  <si>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</si>
  <si>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</si>
  <si>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</si>
  <si>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</si>
  <si>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</si>
  <si>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</si>
  <si>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</si>
  <si>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</si>
  <si>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</si>
  <si>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</si>
  <si>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</si>
  <si>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</si>
  <si>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</si>
  <si>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</si>
  <si>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</si>
  <si>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</si>
  <si>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</si>
  <si>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</si>
  <si>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</si>
  <si>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</si>
  <si>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</si>
  <si>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</si>
  <si>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</si>
  <si>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</si>
  <si>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</si>
  <si>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</si>
  <si>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</si>
  <si>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</si>
  <si>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</si>
  <si>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</si>
  <si>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</si>
  <si>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</si>
  <si>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</si>
  <si>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</si>
  <si>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</si>
  <si>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</si>
  <si>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</si>
  <si>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</si>
  <si>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</si>
  <si>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</si>
  <si>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</si>
  <si>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</si>
  <si>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</si>
  <si>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</si>
  <si>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</si>
  <si>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</si>
  <si>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</si>
  <si>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</si>
  <si>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</si>
  <si>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</si>
  <si>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</si>
  <si>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</si>
  <si>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</si>
  <si>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</si>
  <si>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</si>
  <si>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</si>
  <si>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</si>
  <si>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</si>
  <si>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</si>
  <si>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</si>
  <si>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</si>
  <si>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</si>
  <si>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</si>
  <si>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</si>
  <si>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</si>
  <si>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</si>
  <si>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</si>
  <si>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</si>
  <si>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</si>
  <si>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</si>
  <si>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</si>
  <si>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</si>
  <si>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</si>
  <si>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</si>
  <si>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</si>
  <si>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</si>
  <si>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</si>
  <si>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</si>
  <si>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</si>
  <si>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</si>
  <si>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</si>
  <si>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</si>
  <si>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</si>
  <si>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</si>
  <si>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</si>
  <si>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</si>
  <si>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</si>
  <si>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</si>
  <si>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</si>
  <si>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</si>
  <si>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</si>
  <si>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</si>
  <si>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</si>
  <si>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</si>
  <si>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</si>
  <si>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</si>
  <si>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</si>
  <si>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</si>
  <si>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</si>
  <si>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</si>
  <si>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</si>
  <si>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</si>
  <si>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</si>
  <si>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</si>
  <si>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</si>
  <si>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</si>
  <si>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</si>
  <si>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</si>
  <si>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</si>
  <si>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</si>
  <si>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</si>
  <si>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</si>
  <si>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</si>
  <si>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</si>
  <si>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</si>
  <si>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</si>
  <si>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</si>
  <si>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</si>
  <si>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</si>
  <si>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</si>
  <si>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</si>
  <si>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</si>
  <si>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</si>
  <si>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</si>
  <si>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</si>
  <si>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</si>
  <si>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</si>
  <si>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</si>
  <si>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</si>
  <si>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</si>
  <si>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</si>
  <si>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</si>
  <si>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</si>
  <si>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</si>
  <si>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</si>
  <si>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</si>
  <si>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</si>
  <si>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</si>
  <si>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</si>
  <si>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</si>
  <si>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</si>
  <si>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</si>
  <si>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</si>
  <si>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</si>
  <si>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</si>
  <si>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</si>
  <si>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</si>
  <si>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</si>
  <si>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</si>
  <si>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</si>
  <si>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</si>
  <si>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</si>
  <si>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</si>
  <si>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</si>
  <si>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</si>
  <si>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</si>
  <si>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</si>
  <si>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</si>
  <si>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</si>
  <si>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</si>
  <si>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</si>
  <si>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</si>
  <si>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</si>
  <si>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</si>
  <si>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</si>
  <si>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</si>
  <si>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</si>
  <si>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</si>
  <si>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</si>
  <si>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</si>
  <si>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</si>
  <si>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</si>
  <si>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</si>
  <si>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</si>
  <si>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</si>
  <si>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</si>
  <si>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</si>
  <si>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</si>
  <si>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</si>
  <si>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</si>
  <si>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</si>
  <si>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</si>
  <si>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</si>
  <si>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</si>
  <si>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</si>
  <si>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</si>
  <si>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</si>
  <si>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</si>
  <si>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</si>
  <si>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</si>
  <si>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</si>
  <si>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</si>
  <si>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</si>
  <si>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</si>
  <si>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</si>
  <si>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</si>
  <si>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</si>
  <si>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</si>
  <si>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</si>
  <si>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</si>
  <si>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</si>
  <si>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</si>
  <si>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</si>
  <si>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</si>
  <si>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</si>
  <si>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</si>
  <si>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</si>
  <si>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</si>
  <si>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</si>
  <si>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</si>
  <si>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</si>
  <si>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</si>
  <si>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</si>
  <si>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</si>
  <si>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</si>
  <si>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</si>
  <si>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</si>
  <si>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</si>
  <si>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</si>
  <si>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</si>
  <si>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</si>
  <si>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</si>
  <si>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</si>
  <si>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</si>
  <si>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</si>
  <si>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</si>
  <si>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</si>
  <si>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</si>
  <si>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</si>
  <si>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</si>
  <si>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</si>
  <si>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</si>
  <si>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</si>
  <si>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</si>
  <si>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</si>
  <si>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</si>
  <si>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</si>
  <si>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</si>
  <si>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</si>
  <si>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</si>
  <si>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</si>
  <si>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</si>
  <si>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</si>
  <si>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</si>
  <si>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</si>
  <si>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</si>
  <si>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</si>
  <si>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</si>
  <si>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</si>
  <si>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</si>
  <si>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</si>
  <si>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</si>
  <si>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</si>
  <si>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</si>
  <si>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</si>
  <si>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</si>
  <si>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</si>
  <si>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</si>
  <si>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</si>
  <si>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</si>
  <si>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</si>
  <si>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</si>
  <si>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</si>
  <si>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</si>
  <si>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</si>
  <si>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</si>
  <si>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</si>
  <si>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</si>
  <si>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</si>
  <si>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</si>
  <si>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</si>
  <si>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</si>
  <si>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</si>
  <si>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</si>
  <si>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</si>
  <si>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</si>
  <si>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</si>
  <si>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</si>
  <si>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</si>
  <si>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</si>
  <si>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</si>
  <si>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</si>
  <si>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</si>
  <si>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</si>
  <si>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</si>
  <si>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</si>
  <si>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</si>
  <si>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</si>
  <si>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</si>
  <si>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</si>
  <si>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</si>
  <si>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</si>
  <si>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</si>
  <si>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</si>
  <si>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</si>
  <si>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</si>
  <si>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</si>
  <si>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</si>
  <si>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</si>
  <si>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</si>
  <si>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</si>
  <si>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</si>
  <si>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</si>
  <si>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</si>
  <si>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</si>
  <si>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</si>
  <si>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</si>
  <si>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</si>
  <si>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</si>
  <si>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</si>
  <si>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</si>
  <si>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</si>
  <si>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</si>
  <si>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</si>
  <si>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</si>
  <si>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</si>
  <si>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</si>
  <si>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</si>
  <si>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</si>
  <si>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</si>
  <si>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</si>
  <si>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</si>
  <si>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</si>
  <si>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</si>
  <si>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</si>
  <si>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</si>
  <si>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</si>
  <si>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</si>
  <si>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</si>
  <si>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</si>
  <si>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</si>
  <si>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</si>
  <si>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</si>
  <si>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</si>
  <si>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</si>
  <si>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</si>
  <si>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</si>
  <si>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</si>
  <si>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</si>
  <si>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</si>
  <si>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</si>
  <si>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</si>
  <si>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</si>
  <si>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</si>
  <si>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</si>
  <si>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</si>
  <si>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</si>
  <si>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</si>
  <si>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</si>
  <si>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</si>
  <si>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</si>
  <si>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</si>
  <si>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</si>
  <si>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</si>
  <si>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</si>
  <si>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</si>
  <si>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</si>
  <si>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</si>
  <si>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</si>
  <si>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</si>
  <si>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</si>
  <si>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</si>
  <si>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</si>
  <si>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</si>
  <si>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</si>
  <si>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</si>
  <si>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</si>
  <si>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</si>
  <si>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</si>
  <si>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</si>
  <si>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</si>
  <si>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</si>
  <si>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</si>
  <si>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</si>
  <si>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</si>
  <si>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</si>
  <si>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</si>
  <si>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</si>
  <si>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</si>
  <si>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</si>
  <si>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</si>
  <si>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</si>
  <si>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</si>
  <si>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</si>
  <si>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</si>
  <si>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</si>
  <si>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</si>
  <si>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</si>
  <si>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</si>
  <si>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</si>
  <si>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</si>
  <si>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</si>
  <si>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</si>
  <si>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</si>
  <si>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</si>
  <si>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</si>
  <si>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</si>
  <si>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</si>
  <si>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</si>
  <si>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</si>
  <si>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</si>
  <si>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</si>
  <si>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</si>
  <si>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</si>
  <si>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</si>
  <si>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</si>
  <si>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</si>
  <si>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</si>
  <si>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</si>
  <si>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</si>
  <si>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</si>
  <si>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</si>
  <si>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</si>
  <si>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</si>
  <si>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</si>
  <si>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</si>
  <si>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</si>
  <si>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</si>
  <si>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</si>
  <si>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</si>
  <si>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</si>
  <si>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</si>
  <si>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</si>
  <si>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</si>
  <si>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</si>
  <si>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</si>
  <si>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</si>
  <si>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</si>
  <si>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</si>
  <si>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</si>
  <si>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</si>
  <si>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</si>
  <si>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</si>
  <si>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</si>
  <si>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</si>
  <si>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</si>
  <si>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</si>
  <si>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</si>
  <si>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</si>
  <si>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</si>
  <si>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</si>
  <si>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</si>
  <si>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</si>
  <si>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</si>
  <si>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</si>
  <si>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</si>
  <si>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</si>
  <si>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</si>
  <si>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</si>
  <si>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</si>
  <si>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</si>
  <si>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</si>
  <si>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</si>
  <si>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</si>
  <si>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</si>
  <si>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</si>
  <si>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</si>
  <si>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</si>
  <si>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</si>
  <si>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</si>
  <si>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</si>
  <si>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</si>
  <si>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</si>
  <si>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</si>
  <si>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</si>
  <si>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</si>
  <si>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</si>
  <si>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</si>
  <si>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</si>
  <si>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</si>
  <si>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</si>
  <si>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</si>
  <si>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</si>
  <si>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</si>
  <si>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</si>
  <si>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</si>
  <si>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</si>
  <si>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</si>
  <si>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</si>
  <si>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</si>
  <si>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</si>
  <si>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</si>
  <si>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</si>
  <si>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</si>
  <si>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</si>
  <si>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</si>
  <si>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</si>
  <si>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</si>
  <si>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</si>
  <si>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</si>
  <si>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</si>
  <si>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</si>
  <si>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</si>
  <si>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</si>
  <si>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</si>
  <si>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</si>
  <si>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</si>
  <si>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</si>
  <si>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</si>
  <si>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</si>
  <si>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</si>
  <si>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</si>
  <si>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</si>
  <si>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</si>
  <si>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</si>
  <si>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</si>
  <si>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</si>
  <si>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</si>
  <si>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</si>
  <si>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</si>
  <si>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</si>
  <si>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</si>
  <si>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</si>
  <si>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</si>
  <si>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</si>
  <si>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</si>
  <si>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</si>
  <si>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</si>
  <si>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</si>
  <si>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</si>
  <si>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</si>
  <si>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</si>
  <si>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</si>
  <si>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</si>
  <si>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</si>
  <si>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</si>
  <si>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</si>
  <si>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</si>
  <si>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</si>
  <si>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</si>
  <si>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</si>
  <si>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</si>
  <si>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</si>
  <si>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</si>
  <si>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</si>
  <si>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</si>
  <si>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</si>
  <si>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</si>
  <si>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</si>
  <si>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</si>
  <si>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</si>
  <si>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</si>
  <si>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</si>
  <si>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</si>
  <si>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</si>
  <si>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</si>
  <si>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</si>
  <si>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</si>
  <si>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</si>
  <si>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</si>
  <si>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</si>
  <si>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</si>
  <si>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</si>
  <si>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</si>
  <si>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</si>
  <si>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</si>
  <si>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</si>
  <si>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</si>
  <si>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</si>
  <si>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</si>
  <si>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</si>
  <si>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</si>
  <si>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</si>
  <si>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</si>
  <si>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</si>
  <si>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</si>
  <si>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</si>
  <si>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</si>
  <si>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</si>
  <si>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</si>
  <si>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</si>
  <si>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</si>
  <si>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</si>
  <si>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</si>
  <si>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</si>
  <si>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</si>
  <si>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</si>
  <si>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</si>
  <si>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</si>
  <si>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</si>
  <si>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</si>
  <si>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</si>
  <si>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</si>
  <si>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</si>
  <si>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</si>
  <si>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</si>
  <si>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</si>
  <si>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</si>
  <si>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</si>
  <si>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</si>
  <si>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</si>
  <si>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</si>
  <si>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</si>
  <si>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</si>
  <si>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</si>
  <si>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</si>
  <si>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</si>
  <si>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</si>
  <si>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</si>
  <si>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</si>
  <si>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</si>
  <si>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</si>
  <si>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</si>
  <si>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</si>
  <si>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</si>
  <si>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</si>
  <si>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</si>
  <si>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</si>
  <si>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</si>
  <si>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</si>
  <si>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</si>
  <si>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</si>
  <si>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</si>
  <si>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</si>
  <si>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</si>
  <si>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</si>
  <si>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</si>
  <si>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</si>
  <si>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</si>
  <si>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</si>
  <si>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</si>
  <si>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</si>
  <si>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</si>
  <si>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</si>
  <si>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</si>
  <si>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</si>
  <si>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</si>
  <si>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</si>
  <si>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</si>
  <si>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</si>
  <si>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</si>
  <si>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</si>
  <si>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</si>
  <si>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</si>
  <si>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</si>
  <si>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</si>
  <si>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</si>
  <si>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</si>
  <si>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</si>
  <si>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</si>
  <si>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</si>
  <si>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</si>
  <si>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</si>
  <si>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</si>
  <si>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</si>
  <si>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</si>
  <si>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</si>
  <si>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</si>
  <si>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</si>
  <si>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</si>
  <si>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</si>
  <si>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</si>
  <si>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</si>
  <si>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</si>
  <si>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</si>
  <si>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</si>
  <si>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</si>
  <si>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</si>
  <si>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</si>
  <si>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</si>
  <si>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</si>
  <si>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</si>
  <si>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</si>
  <si>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</si>
  <si>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</si>
  <si>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</si>
  <si>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</si>
  <si>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</si>
  <si>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</si>
  <si>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</si>
  <si>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</si>
  <si>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</si>
  <si>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</si>
  <si>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</si>
  <si>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</si>
  <si>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</si>
  <si>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</si>
  <si>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</si>
  <si>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</si>
  <si>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</si>
  <si>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</si>
  <si>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</si>
  <si>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</si>
  <si>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</si>
  <si>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</si>
  <si>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</si>
  <si>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</si>
  <si>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</si>
  <si>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</si>
  <si>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</si>
  <si>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</si>
  <si>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</si>
  <si>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</si>
  <si>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</si>
  <si>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</si>
  <si>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</si>
  <si>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</si>
  <si>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</si>
  <si>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</si>
  <si>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</si>
  <si>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</si>
  <si>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</si>
  <si>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</si>
  <si>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</si>
  <si>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</si>
  <si>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</si>
  <si>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</si>
  <si>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</si>
  <si>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</si>
  <si>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</si>
  <si>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</si>
  <si>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</si>
  <si>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</si>
  <si>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</si>
  <si>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</si>
  <si>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</si>
  <si>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</si>
  <si>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</si>
  <si>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</si>
  <si>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</si>
  <si>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</si>
  <si>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</si>
  <si>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</si>
  <si>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</si>
  <si>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</si>
  <si>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</si>
  <si>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</si>
  <si>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</si>
  <si>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</si>
  <si>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</si>
  <si>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</si>
  <si>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</si>
  <si>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</si>
  <si>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</si>
  <si>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</si>
  <si>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</si>
  <si>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</si>
  <si>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</si>
  <si>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</si>
  <si>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</si>
  <si>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</si>
  <si>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</si>
  <si>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</si>
  <si>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</si>
  <si>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</si>
  <si>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</si>
  <si>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</si>
  <si>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</si>
  <si>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</si>
  <si>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</si>
  <si>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</si>
  <si>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</si>
  <si>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</si>
  <si>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</si>
  <si>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</si>
  <si>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</si>
  <si>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</si>
  <si>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</si>
  <si>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</si>
  <si>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</si>
  <si>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</si>
  <si>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</si>
  <si>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</si>
  <si>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</si>
  <si>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</si>
  <si>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</si>
  <si>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</si>
  <si>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</si>
  <si>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</si>
  <si>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</si>
  <si>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</si>
  <si>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</si>
  <si>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</si>
  <si>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</si>
  <si>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</si>
  <si>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</si>
  <si>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</si>
  <si>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</si>
  <si>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</si>
  <si>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</si>
  <si>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</si>
  <si>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</si>
  <si>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</si>
  <si>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</si>
  <si>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</si>
  <si>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</si>
  <si>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</si>
  <si>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</si>
  <si>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</si>
  <si>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</si>
  <si>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</si>
  <si>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</si>
  <si>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</si>
  <si>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</si>
  <si>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</si>
  <si>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</si>
  <si>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</si>
  <si>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</si>
  <si>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</si>
  <si>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</si>
  <si>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</si>
  <si>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</si>
  <si>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</si>
  <si>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</si>
  <si>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</si>
  <si>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</si>
  <si>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</si>
  <si>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</si>
  <si>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</si>
  <si>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</si>
  <si>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</si>
  <si>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</si>
  <si>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</si>
  <si>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</si>
  <si>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</si>
  <si>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</si>
  <si>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</si>
  <si>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</si>
  <si>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</si>
  <si>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</si>
  <si>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</si>
  <si>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</si>
  <si>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</si>
  <si>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</si>
  <si>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</si>
  <si>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</si>
  <si>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</si>
  <si>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</si>
  <si>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</si>
  <si>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</si>
  <si>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</si>
  <si>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</si>
  <si>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</si>
  <si>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</si>
  <si>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</si>
  <si>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</si>
  <si>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</si>
  <si>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</si>
  <si>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</si>
  <si>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</si>
  <si>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</si>
  <si>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</si>
  <si>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</si>
  <si>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</si>
  <si>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</si>
  <si>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</si>
  <si>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</si>
  <si>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</si>
  <si>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</si>
  <si>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</si>
  <si>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</si>
  <si>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</si>
  <si>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</si>
  <si>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</si>
  <si>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</si>
  <si>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</si>
  <si>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</si>
  <si>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</si>
  <si>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</si>
  <si>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</si>
  <si>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</si>
  <si>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</si>
  <si>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</si>
  <si>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</si>
  <si>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</si>
  <si>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</si>
  <si>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</si>
  <si>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</si>
  <si>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</si>
  <si>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</si>
  <si>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</si>
  <si>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</si>
  <si>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</si>
  <si>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</si>
  <si>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</si>
  <si>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</si>
  <si>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</si>
  <si>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</si>
  <si>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</si>
  <si>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</si>
  <si>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</si>
  <si>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</si>
  <si>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</si>
  <si>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</si>
  <si>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</si>
  <si>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</si>
  <si>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</si>
  <si>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</si>
  <si>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</si>
  <si>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</si>
  <si>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</si>
  <si>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</si>
  <si>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</si>
  <si>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</si>
  <si>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</si>
  <si>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</si>
  <si>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</si>
  <si>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</si>
  <si>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</si>
  <si>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</si>
  <si>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</si>
  <si>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</si>
  <si>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</si>
  <si>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</si>
  <si>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</si>
  <si>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</si>
  <si>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</si>
  <si>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</si>
  <si>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</si>
  <si>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</si>
  <si>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</si>
  <si>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</si>
  <si>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</si>
  <si>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</si>
  <si>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</si>
  <si>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</si>
  <si>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</si>
  <si>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</si>
  <si>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</si>
  <si>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</si>
  <si>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</si>
  <si>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</si>
  <si>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</si>
  <si>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</si>
  <si>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</si>
  <si>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</si>
  <si>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</si>
  <si>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</si>
  <si>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</si>
  <si>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</si>
  <si>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</si>
  <si>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</si>
  <si>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</si>
  <si>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</si>
  <si>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</si>
  <si>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</si>
  <si>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</si>
  <si>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</si>
  <si>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</si>
  <si>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</si>
  <si>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</si>
  <si>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</si>
  <si>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</si>
  <si>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</si>
  <si>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</si>
  <si>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</si>
  <si>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</si>
  <si>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</si>
  <si>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</si>
  <si>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</si>
  <si>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</si>
  <si>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</si>
  <si>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</si>
  <si>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</si>
  <si>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</si>
  <si>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</si>
  <si>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</si>
  <si>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</si>
  <si>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</si>
  <si>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</si>
  <si>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</si>
  <si>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</si>
  <si>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</si>
  <si>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</si>
  <si>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</si>
  <si>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</si>
  <si>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</si>
  <si>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</si>
  <si>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</si>
  <si>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</si>
  <si>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</si>
  <si>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</si>
  <si>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</si>
  <si>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</si>
  <si>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</si>
  <si>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</si>
  <si>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</si>
  <si>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</si>
  <si>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</si>
  <si>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</si>
  <si>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</si>
  <si>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</si>
  <si>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</si>
  <si>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</si>
  <si>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</si>
  <si>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</si>
  <si>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</si>
  <si>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</si>
  <si>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</si>
  <si>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</si>
  <si>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</si>
  <si>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</si>
  <si>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</si>
  <si>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</si>
  <si>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</si>
  <si>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</si>
  <si>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</si>
  <si>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</si>
  <si>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</si>
  <si>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</si>
  <si>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</si>
  <si>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</si>
  <si>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</si>
  <si>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</si>
  <si>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</si>
  <si>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</si>
  <si>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</si>
  <si>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</si>
  <si>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</si>
  <si>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</si>
  <si>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</si>
  <si>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</si>
  <si>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</si>
  <si>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</si>
  <si>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</si>
  <si>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</si>
  <si>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</si>
  <si>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</si>
  <si>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</si>
  <si>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</si>
  <si>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</si>
  <si>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</si>
  <si>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</si>
  <si>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</si>
  <si>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</si>
  <si>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</si>
  <si>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</si>
  <si>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</si>
  <si>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</si>
  <si>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</si>
  <si>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</si>
  <si>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</si>
  <si>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</si>
  <si>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</si>
  <si>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</si>
  <si>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</si>
  <si>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</si>
  <si>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</si>
  <si>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</si>
  <si>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</si>
  <si>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</si>
  <si>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</si>
  <si>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</si>
  <si>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</si>
  <si>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</si>
  <si>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</si>
  <si>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</si>
  <si>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</si>
  <si>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</si>
  <si>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</si>
  <si>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</si>
  <si>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</si>
  <si>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</si>
  <si>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</si>
  <si>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</si>
  <si>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</si>
  <si>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</si>
  <si>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</si>
  <si>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</si>
  <si>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</si>
  <si>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</si>
  <si>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</si>
  <si>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</si>
  <si>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</si>
  <si>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</si>
  <si>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</si>
  <si>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</si>
  <si>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</si>
  <si>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</si>
  <si>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</si>
  <si>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</si>
  <si>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</si>
  <si>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</si>
  <si>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</si>
  <si>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</si>
  <si>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</si>
  <si>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</si>
  <si>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</si>
  <si>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</si>
  <si>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</si>
  <si>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</si>
  <si>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</si>
  <si>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</si>
  <si>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</si>
  <si>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</si>
  <si>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</si>
  <si>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</si>
  <si>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</si>
  <si>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</si>
  <si>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</si>
  <si>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</si>
  <si>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</si>
  <si>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</si>
  <si>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</si>
  <si>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</si>
  <si>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</si>
  <si>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</si>
  <si>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</si>
  <si>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</si>
  <si>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</si>
  <si>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</si>
  <si>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</si>
  <si>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</si>
  <si>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</si>
  <si>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</si>
  <si>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</si>
  <si>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</si>
  <si>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</si>
  <si>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</si>
  <si>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</si>
  <si>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</si>
  <si>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</si>
  <si>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</si>
  <si>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</si>
  <si>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</si>
  <si>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</si>
  <si>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</si>
  <si>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</si>
  <si>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</si>
  <si>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</si>
  <si>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</si>
  <si>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</si>
  <si>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</si>
  <si>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</si>
  <si>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</si>
  <si>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</si>
  <si>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</si>
  <si>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</si>
  <si>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</si>
  <si>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</si>
  <si>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</si>
  <si>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</si>
  <si>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</si>
  <si>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</si>
  <si>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</si>
  <si>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</si>
  <si>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</si>
  <si>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</si>
  <si>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</si>
  <si>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</si>
  <si>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</si>
  <si>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</si>
  <si>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</si>
  <si>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</si>
  <si>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</si>
  <si>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</si>
  <si>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</si>
  <si>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</si>
  <si>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</si>
  <si>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</si>
  <si>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</si>
  <si>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</si>
  <si>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</si>
  <si>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</si>
  <si>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</si>
  <si>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</si>
  <si>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</si>
  <si>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</si>
  <si>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</si>
  <si>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</si>
  <si>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</si>
  <si>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</si>
  <si>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</si>
  <si>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</si>
  <si>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</si>
  <si>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</si>
  <si>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</si>
  <si>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</si>
  <si>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</si>
  <si>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</si>
  <si>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</si>
  <si>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</si>
  <si>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</si>
  <si>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</si>
  <si>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</si>
  <si>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</si>
  <si>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</si>
  <si>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</si>
  <si>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</si>
  <si>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</si>
  <si>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</si>
  <si>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</si>
  <si>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</si>
  <si>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</si>
  <si>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</si>
  <si>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</si>
  <si>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</si>
  <si>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</si>
  <si>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</si>
  <si>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</si>
  <si>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</si>
  <si>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</si>
  <si>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</si>
  <si>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</si>
  <si>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</si>
  <si>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</si>
  <si>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</si>
  <si>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</si>
  <si>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</si>
  <si>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</si>
  <si>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</si>
  <si>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</si>
  <si>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</si>
  <si>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</si>
  <si>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</si>
  <si>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</si>
  <si>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</si>
  <si>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</si>
  <si>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</si>
  <si>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</si>
  <si>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</si>
  <si>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</si>
  <si>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</si>
  <si>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</si>
  <si>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</si>
  <si>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</si>
  <si>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</si>
  <si>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</si>
  <si>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</si>
  <si>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</si>
  <si>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</si>
  <si>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</si>
  <si>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</si>
  <si>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</si>
  <si>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</si>
  <si>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</si>
  <si>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</si>
  <si>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</si>
  <si>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</si>
  <si>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</si>
  <si>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</si>
  <si>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</si>
  <si>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</si>
  <si>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</si>
  <si>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</si>
  <si>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</si>
  <si>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</si>
  <si>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</si>
  <si>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</si>
  <si>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</si>
  <si>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</si>
  <si>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</si>
  <si>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</si>
  <si>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</si>
  <si>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</si>
  <si>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</si>
  <si>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</si>
  <si>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</si>
  <si>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</si>
  <si>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</si>
  <si>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</si>
  <si>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</si>
  <si>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</si>
  <si>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</si>
  <si>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</si>
  <si>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</si>
  <si>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</si>
  <si>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</si>
  <si>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</si>
  <si>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</si>
  <si>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</si>
  <si>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</si>
  <si>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</si>
  <si>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</si>
  <si>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</si>
  <si>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</si>
  <si>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</si>
  <si>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</si>
  <si>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</si>
  <si>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</si>
  <si>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</si>
  <si>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</si>
  <si>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</si>
  <si>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</si>
  <si>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</si>
  <si>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</si>
  <si>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</si>
  <si>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</si>
  <si>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</si>
  <si>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</si>
  <si>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</si>
  <si>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</si>
  <si>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</si>
  <si>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</si>
  <si>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</si>
  <si>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</si>
  <si>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</si>
  <si>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</si>
  <si>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</si>
  <si>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</si>
  <si>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</si>
  <si>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</si>
  <si>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</si>
  <si>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</si>
  <si>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</si>
  <si>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</si>
  <si>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</si>
  <si>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</si>
  <si>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</si>
  <si>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</si>
  <si>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</si>
  <si>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</si>
  <si>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</si>
  <si>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</si>
  <si>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</si>
  <si>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</si>
  <si>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</si>
  <si>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</si>
  <si>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</si>
  <si>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</si>
  <si>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</si>
  <si>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</si>
  <si>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</si>
  <si>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</si>
  <si>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</si>
  <si>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</si>
  <si>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</si>
  <si>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</si>
  <si>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</si>
  <si>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</si>
  <si>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</si>
  <si>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</si>
  <si>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</si>
  <si>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</si>
  <si>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</si>
  <si>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</si>
  <si>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</si>
  <si>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</si>
  <si>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</si>
  <si>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</si>
  <si>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</si>
  <si>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</si>
  <si>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</si>
  <si>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</si>
  <si>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</si>
  <si>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</si>
  <si>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</si>
  <si>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</si>
  <si>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</si>
  <si>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</si>
  <si>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</si>
  <si>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</si>
  <si>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</si>
  <si>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</si>
  <si>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</si>
  <si>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</si>
  <si>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</si>
  <si>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</si>
  <si>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</si>
  <si>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</si>
  <si>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</si>
  <si>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</si>
  <si>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</si>
  <si>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</si>
  <si>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</si>
  <si>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</si>
  <si>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</si>
  <si>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</si>
  <si>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</si>
  <si>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</si>
  <si>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</si>
  <si>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</si>
  <si>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</si>
  <si>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</si>
  <si>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</si>
  <si>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</si>
  <si>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</si>
  <si>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</si>
  <si>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</si>
  <si>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</si>
  <si>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</si>
  <si>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</si>
  <si>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</si>
  <si>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</si>
  <si>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</si>
  <si>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</si>
  <si>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</si>
  <si>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</si>
  <si>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</si>
  <si>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</si>
  <si>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</si>
  <si>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</si>
  <si>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</si>
  <si>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</si>
  <si>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</si>
  <si>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</si>
  <si>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</si>
  <si>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</si>
  <si>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</si>
  <si>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</si>
  <si>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</si>
  <si>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</si>
  <si>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</si>
  <si>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</si>
  <si>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</si>
  <si>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</si>
  <si>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</si>
  <si>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</si>
  <si>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</si>
  <si>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</si>
  <si>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</si>
  <si>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</si>
  <si>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</si>
  <si>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</si>
  <si>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</si>
  <si>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</si>
  <si>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</si>
  <si>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</si>
  <si>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</si>
  <si>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</si>
  <si>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</si>
  <si>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</si>
  <si>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</si>
  <si>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</si>
  <si>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</si>
  <si>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</si>
  <si>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</si>
  <si>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</si>
  <si>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</si>
  <si>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</si>
  <si>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</si>
  <si>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</si>
  <si>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</si>
  <si>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</si>
  <si>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</si>
  <si>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</si>
  <si>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</si>
  <si>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</si>
  <si>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</si>
  <si>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</si>
  <si>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</si>
  <si>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</si>
  <si>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</si>
  <si>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</si>
  <si>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</si>
  <si>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</si>
  <si>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</si>
  <si>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</si>
  <si>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</si>
  <si>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</si>
  <si>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</si>
  <si>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</si>
  <si>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</si>
  <si>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</si>
  <si>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</si>
  <si>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</si>
  <si>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</si>
  <si>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</si>
  <si>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</si>
  <si>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</si>
  <si>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</si>
  <si>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</si>
  <si>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</si>
  <si>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</si>
  <si>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</si>
  <si>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</si>
  <si>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</si>
  <si>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</si>
  <si>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</si>
  <si>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</si>
  <si>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</si>
  <si>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</si>
  <si>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</si>
  <si>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</si>
  <si>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</si>
  <si>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</si>
  <si>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</si>
  <si>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</si>
  <si>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</si>
  <si>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</si>
  <si>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</si>
  <si>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</si>
  <si>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</si>
  <si>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</si>
  <si>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</si>
  <si>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</si>
  <si>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</si>
  <si>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</si>
  <si>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</si>
  <si>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</si>
  <si>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</si>
  <si>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</si>
  <si>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</si>
  <si>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</si>
  <si>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</si>
  <si>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</si>
  <si>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</si>
  <si>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</si>
  <si>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</si>
  <si>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</si>
  <si>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</si>
  <si>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</si>
  <si>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</si>
  <si>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</si>
  <si>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</si>
  <si>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</si>
  <si>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</si>
  <si>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</si>
  <si>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</si>
  <si>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</si>
  <si>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</si>
  <si>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</si>
  <si>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</si>
  <si>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</si>
  <si>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</si>
  <si>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</si>
  <si>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</si>
  <si>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</si>
  <si>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</si>
  <si>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</si>
  <si>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</si>
  <si>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</si>
  <si>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</si>
  <si>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</si>
  <si>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</si>
  <si>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</si>
  <si>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</si>
  <si>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</si>
  <si>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</si>
  <si>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</si>
  <si>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</si>
  <si>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</si>
  <si>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</si>
  <si>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</si>
  <si>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</si>
  <si>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</si>
  <si>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</si>
  <si>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</si>
  <si>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</si>
  <si>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</si>
  <si>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</si>
  <si>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</si>
  <si>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</si>
  <si>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</si>
  <si>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</si>
  <si>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</si>
  <si>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</si>
  <si>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</si>
  <si>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</si>
  <si>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</si>
  <si>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</si>
  <si>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</si>
  <si>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</si>
  <si>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</si>
  <si>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</si>
  <si>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</si>
  <si>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</si>
  <si>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</si>
  <si>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</si>
  <si>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</si>
  <si>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</si>
  <si>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</si>
  <si>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</si>
  <si>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</si>
  <si>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</si>
  <si>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</si>
  <si>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</si>
  <si>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</si>
  <si>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</si>
  <si>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</si>
  <si>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</si>
  <si>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</si>
  <si>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</si>
  <si>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</si>
  <si>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</si>
  <si>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</si>
  <si>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</si>
  <si>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</si>
  <si>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</si>
  <si>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</si>
  <si>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</si>
  <si>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</si>
  <si>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</si>
  <si>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</si>
  <si>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</si>
  <si>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</si>
  <si>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</si>
  <si>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</si>
  <si>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</si>
  <si>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</si>
  <si>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</si>
  <si>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</si>
  <si>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</si>
  <si>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</si>
  <si>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</si>
  <si>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</si>
  <si>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</si>
  <si>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</si>
  <si>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</si>
  <si>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</si>
  <si>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</si>
  <si>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</si>
  <si>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</si>
  <si>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</si>
  <si>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</si>
  <si>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</si>
  <si>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</si>
  <si>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</si>
  <si>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</si>
  <si>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</si>
  <si>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</si>
  <si>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</si>
  <si>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</si>
  <si>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</si>
  <si>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</si>
  <si>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</si>
  <si>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</si>
  <si>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</si>
  <si>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</si>
  <si>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</si>
  <si>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</si>
  <si>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</si>
  <si>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</si>
  <si>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</si>
  <si>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</si>
  <si>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</si>
  <si>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</si>
  <si>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</si>
  <si>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</si>
  <si>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</si>
  <si>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</si>
  <si>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</si>
  <si>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</si>
  <si>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</si>
  <si>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</si>
  <si>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</si>
  <si>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</si>
  <si>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</si>
  <si>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</si>
  <si>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</si>
  <si>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</si>
  <si>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</si>
  <si>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</si>
  <si>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</si>
  <si>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</si>
  <si>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</si>
  <si>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</si>
  <si>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</si>
  <si>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</si>
  <si>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</si>
  <si>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</si>
  <si>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</si>
  <si>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</si>
  <si>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</si>
  <si>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</si>
  <si>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</si>
  <si>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</si>
  <si>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</si>
  <si>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</si>
  <si>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</si>
  <si>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</si>
  <si>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</si>
  <si>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</si>
  <si>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</si>
  <si>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</si>
  <si>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</si>
  <si>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</si>
  <si>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</si>
  <si>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</si>
  <si>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</si>
  <si>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</si>
  <si>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</si>
  <si>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</si>
  <si>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</si>
  <si>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</si>
  <si>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</si>
  <si>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</si>
  <si>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</si>
  <si>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</si>
  <si>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</si>
  <si>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</si>
  <si>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</si>
  <si>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</si>
  <si>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</si>
  <si>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</si>
  <si>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</si>
  <si>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</si>
  <si>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</si>
  <si>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</si>
  <si>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</si>
  <si>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</si>
  <si>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</si>
  <si>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</si>
  <si>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</si>
  <si>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</si>
  <si>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</si>
  <si>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</si>
  <si>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</si>
  <si>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</si>
  <si>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</si>
  <si>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</si>
  <si>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</si>
  <si>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</si>
  <si>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</si>
  <si>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</si>
  <si>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</si>
  <si>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</si>
  <si>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</si>
  <si>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</si>
  <si>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</si>
  <si>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</si>
  <si>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</si>
  <si>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</si>
  <si>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</si>
  <si>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</si>
  <si>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</si>
  <si>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</si>
  <si>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</si>
  <si>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</si>
  <si>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</si>
  <si>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</si>
  <si>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</si>
  <si>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</si>
  <si>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</si>
  <si>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</si>
  <si>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</si>
  <si>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</si>
  <si>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</si>
  <si>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</si>
  <si>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</si>
  <si>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</si>
  <si>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</si>
  <si>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</si>
  <si>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</si>
  <si>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</si>
  <si>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</si>
  <si>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</si>
  <si>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</si>
  <si>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</si>
  <si>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</si>
  <si>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</si>
  <si>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</si>
  <si>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</si>
  <si>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</si>
  <si>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</si>
  <si>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</si>
  <si>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</si>
  <si>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</si>
  <si>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</si>
  <si>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</si>
  <si>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</si>
  <si>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</si>
  <si>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</si>
  <si>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</si>
  <si>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</si>
  <si>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</si>
  <si>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</si>
  <si>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</si>
  <si>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</si>
  <si>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</si>
  <si>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</si>
  <si>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</si>
  <si>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</si>
  <si>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</si>
  <si>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</si>
  <si>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</si>
  <si>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</si>
  <si>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</si>
  <si>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</si>
  <si>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</si>
  <si>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</si>
  <si>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</si>
  <si>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</si>
  <si>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</si>
  <si>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</si>
  <si>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</si>
  <si>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</si>
  <si>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</si>
  <si>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</si>
  <si>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</si>
  <si>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</si>
  <si>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</si>
  <si>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</si>
  <si>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</si>
  <si>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</si>
  <si>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</si>
  <si>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</si>
  <si>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</si>
  <si>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</si>
  <si>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</si>
  <si>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</si>
  <si>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</si>
  <si>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</si>
  <si>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</si>
  <si>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</si>
  <si>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</si>
  <si>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</si>
  <si>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</si>
  <si>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</si>
  <si>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</si>
  <si>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</si>
  <si>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</si>
  <si>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</si>
  <si>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</si>
  <si>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</si>
  <si>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</si>
  <si>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</si>
  <si>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</si>
  <si>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</si>
  <si>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</si>
  <si>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</si>
  <si>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</si>
  <si>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</si>
  <si>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</si>
  <si>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</si>
  <si>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</si>
  <si>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</si>
  <si>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</si>
  <si>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</si>
  <si>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</si>
  <si>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</si>
  <si>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</si>
  <si>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</si>
  <si>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</si>
  <si>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</si>
  <si>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</si>
  <si>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</si>
  <si>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</si>
  <si>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</si>
  <si>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</si>
  <si>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</si>
  <si>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</si>
  <si>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</si>
  <si>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</si>
  <si>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</si>
  <si>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</si>
  <si>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</si>
  <si>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</si>
  <si>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</si>
  <si>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</si>
  <si>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</si>
  <si>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</si>
  <si>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</si>
  <si>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</si>
  <si>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</si>
  <si>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</si>
  <si>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</si>
  <si>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</si>
  <si>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</si>
  <si>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</si>
  <si>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</si>
  <si>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</si>
  <si>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</si>
  <si>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</si>
  <si>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</si>
  <si>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</si>
  <si>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</si>
  <si>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</si>
  <si>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</si>
  <si>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</si>
  <si>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</si>
  <si>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</si>
  <si>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</si>
  <si>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</si>
  <si>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</si>
  <si>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</si>
  <si>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</si>
  <si>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</si>
  <si>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</si>
  <si>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</si>
  <si>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</si>
  <si>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</si>
  <si>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</si>
  <si>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</si>
  <si>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</si>
  <si>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</si>
  <si>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</si>
  <si>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</si>
  <si>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</si>
  <si>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</si>
  <si>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</si>
  <si>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</si>
  <si>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</si>
  <si>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</si>
  <si>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</si>
  <si>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</si>
  <si>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</si>
  <si>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</si>
  <si>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</si>
  <si>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</si>
  <si>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</si>
  <si>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</si>
  <si>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</si>
  <si>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</si>
  <si>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</si>
  <si>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</si>
  <si>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</si>
  <si>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</si>
  <si>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</si>
  <si>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</si>
  <si>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</si>
  <si>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</si>
  <si>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</si>
  <si>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</si>
  <si>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</si>
  <si>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</si>
  <si>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</si>
  <si>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</si>
  <si>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</si>
  <si>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</si>
  <si>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</si>
  <si>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</si>
  <si>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</si>
  <si>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</si>
  <si>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</si>
  <si>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</si>
  <si>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</si>
  <si>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</si>
  <si>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</si>
  <si>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</si>
  <si>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</si>
  <si>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</si>
  <si>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</si>
  <si>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</si>
  <si>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</si>
  <si>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</si>
  <si>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</si>
  <si>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</si>
  <si>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</si>
  <si>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</si>
  <si>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</si>
  <si>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</si>
  <si>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</si>
  <si>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</si>
  <si>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</si>
  <si>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</si>
  <si>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</si>
  <si>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</si>
  <si>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</si>
  <si>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</si>
  <si>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</si>
  <si>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</si>
  <si>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</si>
  <si>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</si>
  <si>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</si>
  <si>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</si>
  <si>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</si>
  <si>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</si>
  <si>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</si>
  <si>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</si>
  <si>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</si>
  <si>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</si>
  <si>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</si>
  <si>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</si>
  <si>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</si>
  <si>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</si>
  <si>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</si>
  <si>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</si>
  <si>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</si>
  <si>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</si>
  <si>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</si>
  <si>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</si>
  <si>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</si>
  <si>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</si>
  <si>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</si>
  <si>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</si>
  <si>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</si>
  <si>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</si>
  <si>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</si>
  <si>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</si>
  <si>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</si>
  <si>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</si>
  <si>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</si>
  <si>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</si>
  <si>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</si>
  <si>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</si>
  <si>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</si>
  <si>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</si>
  <si>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</si>
  <si>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</si>
  <si>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</si>
  <si>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</si>
  <si>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</si>
  <si>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</si>
  <si>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</si>
  <si>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</si>
  <si>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</si>
  <si>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</si>
  <si>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</si>
  <si>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</si>
  <si>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</si>
  <si>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</si>
  <si>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</si>
  <si>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</si>
  <si>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</si>
  <si>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</si>
  <si>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</si>
  <si>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</si>
  <si>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</si>
  <si>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</si>
  <si>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</si>
  <si>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</si>
  <si>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</si>
  <si>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</si>
  <si>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</si>
  <si>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</si>
  <si>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</si>
  <si>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</si>
  <si>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</si>
  <si>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</si>
  <si>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</si>
  <si>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</si>
  <si>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</si>
  <si>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</si>
  <si>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</si>
  <si>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</si>
  <si>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</si>
  <si>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</si>
  <si>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</si>
  <si>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</si>
  <si>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</si>
  <si>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</si>
  <si>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</si>
  <si>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</si>
  <si>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</si>
  <si>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</si>
  <si>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</si>
  <si>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</si>
  <si>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</si>
  <si>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</si>
  <si>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</si>
  <si>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</si>
  <si>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</si>
  <si>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</si>
  <si>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</si>
  <si>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</si>
  <si>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</si>
  <si>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</si>
  <si>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</si>
  <si>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</si>
  <si>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</si>
  <si>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</si>
  <si>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</si>
  <si>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</si>
  <si>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</si>
  <si>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</si>
  <si>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</si>
  <si>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</si>
  <si>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</si>
  <si>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</si>
  <si>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</si>
  <si>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</si>
  <si>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</si>
  <si>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</si>
  <si>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</si>
  <si>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</si>
  <si>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</si>
  <si>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</si>
  <si>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</si>
  <si>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</si>
  <si>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</si>
  <si>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</si>
  <si>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</si>
  <si>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</si>
  <si>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</si>
  <si>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</si>
  <si>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</si>
  <si>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</si>
  <si>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</si>
  <si>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</si>
  <si>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</si>
  <si>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</si>
  <si>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</si>
  <si>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</si>
  <si>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</si>
  <si>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</si>
  <si>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</si>
  <si>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</si>
  <si>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</si>
  <si>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</si>
  <si>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</si>
  <si>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</si>
  <si>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</si>
  <si>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</si>
  <si>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</si>
  <si>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</si>
  <si>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</si>
  <si>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</si>
  <si>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</si>
  <si>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</si>
  <si>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</si>
  <si>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</si>
  <si>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</si>
  <si>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</si>
  <si>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</si>
  <si>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</si>
  <si>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</si>
  <si>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</si>
  <si>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</si>
  <si>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</si>
  <si>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</si>
  <si>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</si>
  <si>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</si>
  <si>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</si>
  <si>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</si>
  <si>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</si>
  <si>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</si>
  <si>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</si>
  <si>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</si>
  <si>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</si>
  <si>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</si>
  <si>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</si>
  <si>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</si>
  <si>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</si>
  <si>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</si>
  <si>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</si>
  <si>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</si>
  <si>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</si>
  <si>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</si>
  <si>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</si>
  <si>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</si>
  <si>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</si>
  <si>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</si>
  <si>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</si>
  <si>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</si>
  <si>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</si>
  <si>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</si>
  <si>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</si>
  <si>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</si>
  <si>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</si>
  <si>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</si>
  <si>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</si>
  <si>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</si>
  <si>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</si>
  <si>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</si>
  <si>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</si>
  <si>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</si>
  <si>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</si>
  <si>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</si>
  <si>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</si>
  <si>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</si>
  <si>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</si>
  <si>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</si>
  <si>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</si>
  <si>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</si>
  <si>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</si>
  <si>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</si>
  <si>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</si>
  <si>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</si>
  <si>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</si>
  <si>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</si>
  <si>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</si>
  <si>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</si>
  <si>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</si>
  <si>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</si>
  <si>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</si>
  <si>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</si>
  <si>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</si>
  <si>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</si>
  <si>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</si>
  <si>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</si>
  <si>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</si>
  <si>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</si>
  <si>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</si>
  <si>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</si>
  <si>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</si>
  <si>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</si>
  <si>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</si>
  <si>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</si>
  <si>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</si>
  <si>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</si>
  <si>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</si>
  <si>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</si>
  <si>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</si>
  <si>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</si>
  <si>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</si>
  <si>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</si>
  <si>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</si>
  <si>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</si>
  <si>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</si>
  <si>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</si>
  <si>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</si>
  <si>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</si>
  <si>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</si>
  <si>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</si>
  <si>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</si>
  <si>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</si>
  <si>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</si>
  <si>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</si>
  <si>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</si>
  <si>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</si>
  <si>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</si>
  <si>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</si>
  <si>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</si>
  <si>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</si>
  <si>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</si>
  <si>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</si>
  <si>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</si>
  <si>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</si>
  <si>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</si>
  <si>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</si>
  <si>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</si>
  <si>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</si>
  <si>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</si>
  <si>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</si>
  <si>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</si>
  <si>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</si>
  <si>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</si>
  <si>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</si>
  <si>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</si>
  <si>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</si>
  <si>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</si>
  <si>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</si>
  <si>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</si>
  <si>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</si>
  <si>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</si>
  <si>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</si>
  <si>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</si>
  <si>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</si>
  <si>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</si>
  <si>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</si>
  <si>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</si>
  <si>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</si>
  <si>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</si>
  <si>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</si>
  <si>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</si>
  <si>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</si>
  <si>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</si>
  <si>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</si>
  <si>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</si>
  <si>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</si>
  <si>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</si>
  <si>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</si>
  <si>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</si>
  <si>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</si>
  <si>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</si>
  <si>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</si>
  <si>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</si>
  <si>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</si>
  <si>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</si>
  <si>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</si>
  <si>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</si>
  <si>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</si>
  <si>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</si>
  <si>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</si>
  <si>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</si>
  <si>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</si>
  <si>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</si>
  <si>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</si>
  <si>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</si>
  <si>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</si>
  <si>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</si>
  <si>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</si>
  <si>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</si>
  <si>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</si>
  <si>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</si>
  <si>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</si>
  <si>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</si>
  <si>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</si>
  <si>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</si>
  <si>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</si>
  <si>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</si>
  <si>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</si>
  <si>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</si>
  <si>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</si>
  <si>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</si>
  <si>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</si>
  <si>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</si>
  <si>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</si>
  <si>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</si>
  <si>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</si>
  <si>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</si>
  <si>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</si>
  <si>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</si>
  <si>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</si>
  <si>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</si>
  <si>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</si>
  <si>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</si>
  <si>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</si>
  <si>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</si>
  <si>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</si>
  <si>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</si>
  <si>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</si>
  <si>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</si>
  <si>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</si>
  <si>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</si>
  <si>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</si>
  <si>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</si>
  <si>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</si>
  <si>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</si>
  <si>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</si>
  <si>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</si>
  <si>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</si>
  <si>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</si>
  <si>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</si>
  <si>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</si>
  <si>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</si>
  <si>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</si>
  <si>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</si>
  <si>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</si>
  <si>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</si>
  <si>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</si>
  <si>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</si>
  <si>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</si>
  <si>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</si>
  <si>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</si>
  <si>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</si>
  <si>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</si>
  <si>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</si>
  <si>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</si>
  <si>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</si>
  <si>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</si>
  <si>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</si>
  <si>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</si>
  <si>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</si>
  <si>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</si>
  <si>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</si>
  <si>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</si>
  <si>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</si>
  <si>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</si>
  <si>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</si>
  <si>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</si>
  <si>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</si>
  <si>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</si>
  <si>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</si>
  <si>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</si>
  <si>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</si>
  <si>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</si>
  <si>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</si>
  <si>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</si>
  <si>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</si>
  <si>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</si>
  <si>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</si>
  <si>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</si>
  <si>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</si>
  <si>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</si>
  <si>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</si>
  <si>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</si>
  <si>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</si>
  <si>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</si>
  <si>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</si>
  <si>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</si>
  <si>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</si>
  <si>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</si>
  <si>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</si>
  <si>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</si>
  <si>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</si>
  <si>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</si>
  <si>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</si>
  <si>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</si>
  <si>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</si>
  <si>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</si>
  <si>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</si>
  <si>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</si>
  <si>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</si>
  <si>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</si>
  <si>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</si>
  <si>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</si>
  <si>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</si>
  <si>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</si>
  <si>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</si>
  <si>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</si>
  <si>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</si>
  <si>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</si>
  <si>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</si>
  <si>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</si>
  <si>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</si>
  <si>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</si>
  <si>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</si>
  <si>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</si>
  <si>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</si>
  <si>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</si>
  <si>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</si>
  <si>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</si>
  <si>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</si>
  <si>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</si>
  <si>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</si>
  <si>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</si>
  <si>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</si>
  <si>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</si>
  <si>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</si>
  <si>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</si>
  <si>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</si>
  <si>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</si>
  <si>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</si>
  <si>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</si>
  <si>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</si>
  <si>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</si>
  <si>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</si>
  <si>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</si>
  <si>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</si>
  <si>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</si>
  <si>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</si>
  <si>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</si>
  <si>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</si>
  <si>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</si>
  <si>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</si>
  <si>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</si>
  <si>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</si>
  <si>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</si>
  <si>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</si>
  <si>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</si>
  <si>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</si>
  <si>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</si>
  <si>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</si>
  <si>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</si>
  <si>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</si>
  <si>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</si>
  <si>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</si>
  <si>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</si>
  <si>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</si>
  <si>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</si>
  <si>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</si>
  <si>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</si>
  <si>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</si>
  <si>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</si>
  <si>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</si>
  <si>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</si>
  <si>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</si>
  <si>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</si>
  <si>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</si>
  <si>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</si>
  <si>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</si>
  <si>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</si>
  <si>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</si>
  <si>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</si>
  <si>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</si>
  <si>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</si>
  <si>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</si>
  <si>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</si>
  <si>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</si>
  <si>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</si>
  <si>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</si>
  <si>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</si>
  <si>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</si>
  <si>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</si>
  <si>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</si>
  <si>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</si>
  <si>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</si>
  <si>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</si>
  <si>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</si>
  <si>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</si>
  <si>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</si>
  <si>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</si>
  <si>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</si>
  <si>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</si>
  <si>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</si>
  <si>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</si>
  <si>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</si>
  <si>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</si>
  <si>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</si>
  <si>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</si>
  <si>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</si>
  <si>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</si>
  <si>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</si>
  <si>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</si>
  <si>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</si>
  <si>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</si>
  <si>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</si>
  <si>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</si>
  <si>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</si>
  <si>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</si>
  <si>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</si>
  <si>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</si>
  <si>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</si>
  <si>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</si>
  <si>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</si>
  <si>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</si>
  <si>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</si>
  <si>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</si>
  <si>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</si>
  <si>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</si>
  <si>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</si>
  <si>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</si>
  <si>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</si>
  <si>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</si>
  <si>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</si>
  <si>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</si>
  <si>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</si>
  <si>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</si>
  <si>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</si>
  <si>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</si>
  <si>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</si>
  <si>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</si>
  <si>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</si>
  <si>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</si>
  <si>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</si>
  <si>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</si>
  <si>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</si>
  <si>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</si>
  <si>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</si>
  <si>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</si>
  <si>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</si>
  <si>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</si>
  <si>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</si>
  <si>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</si>
  <si>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</si>
  <si>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</si>
  <si>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</si>
  <si>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</si>
  <si>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</si>
  <si>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</si>
  <si>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</si>
  <si>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</si>
  <si>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</si>
  <si>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</si>
  <si>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</si>
  <si>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</si>
  <si>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</si>
  <si>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</si>
  <si>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</si>
  <si>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</si>
  <si>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</si>
  <si>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</si>
  <si>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</si>
  <si>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</si>
  <si>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</si>
  <si>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</si>
  <si>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</si>
  <si>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</si>
  <si>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</si>
  <si>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</si>
  <si>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</si>
  <si>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</si>
  <si>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</si>
  <si>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</si>
  <si>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</si>
  <si>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</si>
  <si>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</si>
  <si>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</si>
  <si>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</si>
  <si>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</si>
  <si>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</si>
  <si>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</si>
  <si>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</si>
  <si>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</si>
  <si>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</si>
  <si>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</si>
  <si>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</si>
  <si>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</si>
  <si>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</si>
  <si>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</si>
  <si>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</si>
  <si>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</si>
  <si>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</si>
  <si>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</si>
  <si>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</si>
  <si>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</si>
  <si>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</si>
  <si>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</si>
  <si>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</si>
  <si>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</si>
  <si>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</si>
  <si>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</si>
  <si>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</si>
  <si>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</si>
  <si>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</si>
  <si>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</si>
  <si>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</si>
  <si>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</si>
  <si>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</si>
  <si>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</si>
  <si>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</si>
  <si>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</si>
  <si>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</si>
  <si>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</si>
  <si>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</si>
  <si>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</si>
  <si>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</si>
  <si>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</si>
  <si>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</si>
  <si>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</si>
  <si>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</si>
  <si>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</si>
  <si>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</si>
  <si>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</si>
  <si>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</si>
  <si>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</si>
  <si>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</si>
  <si>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</si>
  <si>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</si>
  <si>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</si>
  <si>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</si>
  <si>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</si>
  <si>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</si>
  <si>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</si>
  <si>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</si>
  <si>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</si>
  <si>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</si>
  <si>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</si>
  <si>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</si>
  <si>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</si>
  <si>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</si>
  <si>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</si>
  <si>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</si>
  <si>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</si>
  <si>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</si>
  <si>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</si>
  <si>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</si>
  <si>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</si>
  <si>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</si>
  <si>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</si>
  <si>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</si>
  <si>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</si>
  <si>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</si>
  <si>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</si>
  <si>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</si>
  <si>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</si>
  <si>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</si>
  <si>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</si>
  <si>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</si>
  <si>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</si>
  <si>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</si>
  <si>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</si>
  <si>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</si>
  <si>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</si>
  <si>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</si>
  <si>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</si>
  <si>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</si>
  <si>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</si>
  <si>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</si>
  <si>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</si>
  <si>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</si>
  <si>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</si>
  <si>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</si>
  <si>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</si>
  <si>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</si>
  <si>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</si>
  <si>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</si>
  <si>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</si>
  <si>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</si>
  <si>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</si>
  <si>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</si>
  <si>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</si>
  <si>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</si>
  <si>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</si>
  <si>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</si>
  <si>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</si>
  <si>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</si>
  <si>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</si>
  <si>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</si>
  <si>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</si>
  <si>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</si>
  <si>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</si>
  <si>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</si>
  <si>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</si>
  <si>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</si>
  <si>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</si>
  <si>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</si>
  <si>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</si>
  <si>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</si>
  <si>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</si>
  <si>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</si>
  <si>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</si>
  <si>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</si>
  <si>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</si>
  <si>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</si>
  <si>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</si>
  <si>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</si>
  <si>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</si>
  <si>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</si>
  <si>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</si>
  <si>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</si>
  <si>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</si>
  <si>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</si>
  <si>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</si>
  <si>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</si>
  <si>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</si>
  <si>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</si>
  <si>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</si>
  <si>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</si>
  <si>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</si>
  <si>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</si>
  <si>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</si>
  <si>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</si>
  <si>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</si>
  <si>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</si>
  <si>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</si>
  <si>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</si>
  <si>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</si>
  <si>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</si>
  <si>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</si>
  <si>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</si>
  <si>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</si>
  <si>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</si>
  <si>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</si>
  <si>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</si>
  <si>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</si>
  <si>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</si>
  <si>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</si>
  <si>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</si>
  <si>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</si>
  <si>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</si>
  <si>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</si>
  <si>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</si>
  <si>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</si>
  <si>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</si>
  <si>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</si>
  <si>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</si>
  <si>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</si>
  <si>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</si>
  <si>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</si>
  <si>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</si>
  <si>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</si>
  <si>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</si>
  <si>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</si>
  <si>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</si>
  <si>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</si>
  <si>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</si>
  <si>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</si>
  <si>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</si>
  <si>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</si>
  <si>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</si>
  <si>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</si>
  <si>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</si>
  <si>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</si>
  <si>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</si>
  <si>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</si>
  <si>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</si>
  <si>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</si>
  <si>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</si>
  <si>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</si>
  <si>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</si>
  <si>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</si>
  <si>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</si>
  <si>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</si>
  <si>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</si>
  <si>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</si>
  <si>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</si>
  <si>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</si>
  <si>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</si>
  <si>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</si>
  <si>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</si>
  <si>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</si>
  <si>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</si>
  <si>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</si>
  <si>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</si>
  <si>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</si>
  <si>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</si>
  <si>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</si>
  <si>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</si>
  <si>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</si>
  <si>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</si>
  <si>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</si>
  <si>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</si>
  <si>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</si>
  <si>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</si>
  <si>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</si>
  <si>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</si>
  <si>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</si>
  <si>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</si>
  <si>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</si>
  <si>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</si>
  <si>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</si>
  <si>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</si>
  <si>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</si>
  <si>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</si>
  <si>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</si>
  <si>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</si>
  <si>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</si>
  <si>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</si>
  <si>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</si>
  <si>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</si>
  <si>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</si>
  <si>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</si>
  <si>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</si>
  <si>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</si>
  <si>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</si>
  <si>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</si>
  <si>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</si>
  <si>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</si>
  <si>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</si>
  <si>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</si>
  <si>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</si>
  <si>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</si>
  <si>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</si>
  <si>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</si>
  <si>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</si>
  <si>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</si>
  <si>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</si>
  <si>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</si>
  <si>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</si>
  <si>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</si>
  <si>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</si>
  <si>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</si>
  <si>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</si>
  <si>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</si>
  <si>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</si>
  <si>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</si>
  <si>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</si>
  <si>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</si>
  <si>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</si>
  <si>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</si>
  <si>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</si>
  <si>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</si>
  <si>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</si>
  <si>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</si>
  <si>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</si>
  <si>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</si>
  <si>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</si>
  <si>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</si>
  <si>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</si>
  <si>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</si>
  <si>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</si>
  <si>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</si>
  <si>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</si>
  <si>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</si>
  <si>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</si>
  <si>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</si>
  <si>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</si>
  <si>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</si>
  <si>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</si>
  <si>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</si>
  <si>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</si>
  <si>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</si>
  <si>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</si>
  <si>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</si>
  <si>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</si>
  <si>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</si>
  <si>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</si>
  <si>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</si>
  <si>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</si>
  <si>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</si>
  <si>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</si>
  <si>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</si>
  <si>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</si>
  <si>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</si>
  <si>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</si>
  <si>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</si>
  <si>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</si>
  <si>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</si>
  <si>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</si>
  <si>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</si>
  <si>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</si>
  <si>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</si>
  <si>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</si>
  <si>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</si>
  <si>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</si>
  <si>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</si>
  <si>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</si>
  <si>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</si>
  <si>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</si>
  <si>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</si>
  <si>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</si>
  <si>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</si>
  <si>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</si>
  <si>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</si>
  <si>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</si>
  <si>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</si>
  <si>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</si>
  <si>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</si>
  <si>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</si>
  <si>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</si>
  <si>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</si>
  <si>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</si>
  <si>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</si>
  <si>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</si>
  <si>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</si>
  <si>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</si>
  <si>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</si>
  <si>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</si>
  <si>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</si>
  <si>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</si>
  <si>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</si>
  <si>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</si>
  <si>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</si>
  <si>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</si>
  <si>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</si>
  <si>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</si>
  <si>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</si>
  <si>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</si>
  <si>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</si>
  <si>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</si>
  <si>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</si>
  <si>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</si>
  <si>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</si>
  <si>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</si>
  <si>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</si>
  <si>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</si>
  <si>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</si>
  <si>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</si>
  <si>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</si>
  <si>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</si>
  <si>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</si>
  <si>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</si>
  <si>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</si>
  <si>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</si>
  <si>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</si>
  <si>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</si>
  <si>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</si>
  <si>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</si>
  <si>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</si>
  <si>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</si>
  <si>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</si>
  <si>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</si>
  <si>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</si>
  <si>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</si>
  <si>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</si>
  <si>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</si>
  <si>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</si>
  <si>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</si>
  <si>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</si>
  <si>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</si>
  <si>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</si>
  <si>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</si>
  <si>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</si>
  <si>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</si>
  <si>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</si>
  <si>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</si>
  <si>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</si>
  <si>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</si>
  <si>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</si>
  <si>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</si>
  <si>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</si>
  <si>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</si>
  <si>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</si>
  <si>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</si>
  <si>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</si>
  <si>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</si>
  <si>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</si>
  <si>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</si>
  <si>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</si>
  <si>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</si>
  <si>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</si>
  <si>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</si>
  <si>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</si>
  <si>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</si>
  <si>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</si>
  <si>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</si>
  <si>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</si>
  <si>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</si>
  <si>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</si>
  <si>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</si>
  <si>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</si>
  <si>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</si>
  <si>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</si>
  <si>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</si>
  <si>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</si>
  <si>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</si>
  <si>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</si>
  <si>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</si>
  <si>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</si>
  <si>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</si>
  <si>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</si>
  <si>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</si>
  <si>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</si>
  <si>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</si>
  <si>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</si>
  <si>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</si>
  <si>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</si>
  <si>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</si>
  <si>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</si>
  <si>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</si>
  <si>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</si>
  <si>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</si>
  <si>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</si>
  <si>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</si>
  <si>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</si>
  <si>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</si>
  <si>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</si>
  <si>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</si>
  <si>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</si>
  <si>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</si>
  <si>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</si>
  <si>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</si>
  <si>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</si>
  <si>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</si>
  <si>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</si>
  <si>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</si>
  <si>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</si>
  <si>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</si>
  <si>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</si>
  <si>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</si>
  <si>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</si>
  <si>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</si>
  <si>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</si>
  <si>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</si>
  <si>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</si>
  <si>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</si>
  <si>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</si>
  <si>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</si>
  <si>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</si>
  <si>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</si>
  <si>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</si>
  <si>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</si>
  <si>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</si>
  <si>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</si>
  <si>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</si>
  <si>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</si>
  <si>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</si>
  <si>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</si>
  <si>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</si>
  <si>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</si>
  <si>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</si>
  <si>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</si>
  <si>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</si>
  <si>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</si>
  <si>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</si>
  <si>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</si>
  <si>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</si>
  <si>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</si>
  <si>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</si>
  <si>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</si>
  <si>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</si>
  <si>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</si>
  <si>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</si>
  <si>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</si>
  <si>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</si>
  <si>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</si>
  <si>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</si>
  <si>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</si>
  <si>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</si>
  <si>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</si>
  <si>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</si>
  <si>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</si>
  <si>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</si>
  <si>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</si>
  <si>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</si>
  <si>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</si>
  <si>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</si>
  <si>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</si>
  <si>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</si>
  <si>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</si>
  <si>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</si>
  <si>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</si>
  <si>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</si>
  <si>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</si>
  <si>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</si>
  <si>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</si>
  <si>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</si>
  <si>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</si>
  <si>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</si>
  <si>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</si>
  <si>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</si>
  <si>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</si>
  <si>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</si>
  <si>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</si>
  <si>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</si>
  <si>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</si>
  <si>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</si>
  <si>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</si>
  <si>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</si>
  <si>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</si>
  <si>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</si>
  <si>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</si>
  <si>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</si>
  <si>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</si>
  <si>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</si>
  <si>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</si>
  <si>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</si>
  <si>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</si>
  <si>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</si>
  <si>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</si>
  <si>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</si>
  <si>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</si>
  <si>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</si>
  <si>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</si>
  <si>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</si>
  <si>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</si>
  <si>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</si>
  <si>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</si>
  <si>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</si>
  <si>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</si>
  <si>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</si>
  <si>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</si>
  <si>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</si>
  <si>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</si>
  <si>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</si>
  <si>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</si>
  <si>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</si>
  <si>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</si>
  <si>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</si>
  <si>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</si>
  <si>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</si>
  <si>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</si>
  <si>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</si>
  <si>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</si>
  <si>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</si>
  <si>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</si>
  <si>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</si>
  <si>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</si>
  <si>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</si>
  <si>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</si>
  <si>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</si>
  <si>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</si>
  <si>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</si>
  <si>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</si>
  <si>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</si>
  <si>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</si>
  <si>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</si>
  <si>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</si>
  <si>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</si>
  <si>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</si>
  <si>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</si>
  <si>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</si>
  <si>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</si>
  <si>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</si>
  <si>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</si>
  <si>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</si>
  <si>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</si>
  <si>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</si>
  <si>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</si>
  <si>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</si>
  <si>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</si>
  <si>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</si>
  <si>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</si>
  <si>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</si>
  <si>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</si>
  <si>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</si>
  <si>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</si>
  <si>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</si>
  <si>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</si>
  <si>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</si>
  <si>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</si>
  <si>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</si>
  <si>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</si>
  <si>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</si>
  <si>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</si>
  <si>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</si>
  <si>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</si>
  <si>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</si>
  <si>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</si>
  <si>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</si>
  <si>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</si>
  <si>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</si>
  <si>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</si>
  <si>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</si>
  <si>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</si>
  <si>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</si>
  <si>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</si>
  <si>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</si>
  <si>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</si>
  <si>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</si>
  <si>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</si>
  <si>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</si>
  <si>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</si>
  <si>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</si>
  <si>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</si>
  <si>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</si>
  <si>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</si>
  <si>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</si>
  <si>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</si>
  <si>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</si>
  <si>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</si>
  <si>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</si>
  <si>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</si>
  <si>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</si>
  <si>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</si>
  <si>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</si>
  <si>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</si>
  <si>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</si>
  <si>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</si>
  <si>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</si>
  <si>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</si>
  <si>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</si>
  <si>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</si>
  <si>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</si>
  <si>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</si>
  <si>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</si>
  <si>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</si>
  <si>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</si>
  <si>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</si>
  <si>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</si>
  <si>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</si>
  <si>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</si>
  <si>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</si>
  <si>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</si>
  <si>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</si>
  <si>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</si>
  <si>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</si>
  <si>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</si>
  <si>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</si>
  <si>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</si>
  <si>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</si>
  <si>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</si>
  <si>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</si>
  <si>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</si>
  <si>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</si>
  <si>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</si>
  <si>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</si>
  <si>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</si>
  <si>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</si>
  <si>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</si>
  <si>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</si>
  <si>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</si>
  <si>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</si>
  <si>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</si>
  <si>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</si>
  <si>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</si>
  <si>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</si>
  <si>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</si>
  <si>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</si>
  <si>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</si>
  <si>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</si>
  <si>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</si>
  <si>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</si>
  <si>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</si>
  <si>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</si>
  <si>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</si>
  <si>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</si>
  <si>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</si>
  <si>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</si>
  <si>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</si>
  <si>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</si>
  <si>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</si>
  <si>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</si>
  <si>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</si>
  <si>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</si>
  <si>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</si>
  <si>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</si>
  <si>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</si>
  <si>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</si>
  <si>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</si>
  <si>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</si>
  <si>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</si>
  <si>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</si>
  <si>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</si>
  <si>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</si>
  <si>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</si>
  <si>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</si>
  <si>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</si>
  <si>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</si>
  <si>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</si>
  <si>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</si>
  <si>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</si>
  <si>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</si>
  <si>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</si>
  <si>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</si>
  <si>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</si>
  <si>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</si>
  <si>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</si>
  <si>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</si>
  <si>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</si>
  <si>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</si>
  <si>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</si>
  <si>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</si>
  <si>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</si>
  <si>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</si>
  <si>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</si>
  <si>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</si>
  <si>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</si>
  <si>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</si>
  <si>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</si>
  <si>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</si>
  <si>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</si>
  <si>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</si>
  <si>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</si>
  <si>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</si>
  <si>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</si>
  <si>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</si>
  <si>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</si>
  <si>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</si>
  <si>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</si>
  <si>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</si>
  <si>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</si>
  <si>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</si>
  <si>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</si>
  <si>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</si>
  <si>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</si>
  <si>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</si>
  <si>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</si>
  <si>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</si>
  <si>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</si>
  <si>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</si>
  <si>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</si>
  <si>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</si>
  <si>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</si>
  <si>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</si>
  <si>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</si>
  <si>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</si>
  <si>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</si>
  <si>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</si>
  <si>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</si>
  <si>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</si>
  <si>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</si>
  <si>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</si>
  <si>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</si>
  <si>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</si>
  <si>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</si>
  <si>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</si>
  <si>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</si>
  <si>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</si>
  <si>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</si>
  <si>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</si>
  <si>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</si>
  <si>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</si>
  <si>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</si>
  <si>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</si>
  <si>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</si>
  <si>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</si>
  <si>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</si>
  <si>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</si>
  <si>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</si>
  <si>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</si>
  <si>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</si>
  <si>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</si>
  <si>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</si>
  <si>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</si>
  <si>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</si>
  <si>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</si>
  <si>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</si>
  <si>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</si>
  <si>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</si>
  <si>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</si>
  <si>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</si>
  <si>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</si>
  <si>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</si>
  <si>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</si>
  <si>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</si>
  <si>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</si>
  <si>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</si>
  <si>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</si>
  <si>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</si>
  <si>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</si>
  <si>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</si>
  <si>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</si>
  <si>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</si>
  <si>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</si>
  <si>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</si>
  <si>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</si>
  <si>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</si>
  <si>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</si>
  <si>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</si>
  <si>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</si>
  <si>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</si>
  <si>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</si>
  <si>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</si>
  <si>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</si>
  <si>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</si>
  <si>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</si>
  <si>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</si>
  <si>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</si>
  <si>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</si>
  <si>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</si>
  <si>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</si>
  <si>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</si>
  <si>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</si>
  <si>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</si>
  <si>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</si>
  <si>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</si>
  <si>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</si>
  <si>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</si>
  <si>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</si>
  <si>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</si>
  <si>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</si>
  <si>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</si>
  <si>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</si>
  <si>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</si>
  <si>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</si>
  <si>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</si>
  <si>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</si>
  <si>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</si>
  <si>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</si>
  <si>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</si>
  <si>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</si>
  <si>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</si>
  <si>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</si>
  <si>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</si>
  <si>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</si>
  <si>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</si>
  <si>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</si>
  <si>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</si>
  <si>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</si>
  <si>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</si>
  <si>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</si>
  <si>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</si>
  <si>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</si>
  <si>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</si>
  <si>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</si>
  <si>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</si>
  <si>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</si>
  <si>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</si>
  <si>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</si>
  <si>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</si>
  <si>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</si>
  <si>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</si>
  <si>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</si>
  <si>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</si>
  <si>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</si>
  <si>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</si>
  <si>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</si>
  <si>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</si>
  <si>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</si>
  <si>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</si>
  <si>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</si>
  <si>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</si>
  <si>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</si>
  <si>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</si>
  <si>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</si>
  <si>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</si>
  <si>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</si>
  <si>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</si>
  <si>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</si>
  <si>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</si>
  <si>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</si>
  <si>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</si>
  <si>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</si>
  <si>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</si>
  <si>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</si>
  <si>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</si>
  <si>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</si>
  <si>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</si>
  <si>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</si>
  <si>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</si>
  <si>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</si>
  <si>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</si>
  <si>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</si>
  <si>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</si>
  <si>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</si>
  <si>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</si>
  <si>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</si>
  <si>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</si>
  <si>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</si>
  <si>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</si>
  <si>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</si>
  <si>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</si>
  <si>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</si>
  <si>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</si>
  <si>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</si>
  <si>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</si>
  <si>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</si>
  <si>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</si>
  <si>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</si>
  <si>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</si>
  <si>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</si>
  <si>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</si>
  <si>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</si>
  <si>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</si>
  <si>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</si>
  <si>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</si>
  <si>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</si>
  <si>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</si>
  <si>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</si>
  <si>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</si>
  <si>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</si>
  <si>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</si>
  <si>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</si>
  <si>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</si>
  <si>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</si>
  <si>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</si>
  <si>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</si>
  <si>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</si>
  <si>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</si>
  <si>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</si>
  <si>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</si>
  <si>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</si>
  <si>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</si>
  <si>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</si>
  <si>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</si>
  <si>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</si>
  <si>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</si>
  <si>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</si>
  <si>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</si>
  <si>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</si>
  <si>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</si>
  <si>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</si>
  <si>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</si>
  <si>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</si>
  <si>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</si>
  <si>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</si>
  <si>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</si>
  <si>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</si>
  <si>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</si>
  <si>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</si>
  <si>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</si>
  <si>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</si>
  <si>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</si>
  <si>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</si>
  <si>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</si>
  <si>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</si>
  <si>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</si>
  <si>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</si>
  <si>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</si>
  <si>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</si>
  <si>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</si>
  <si>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</si>
  <si>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</si>
  <si>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</si>
  <si>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</si>
  <si>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</si>
  <si>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</si>
  <si>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</si>
  <si>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</si>
  <si>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</si>
  <si>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</si>
  <si>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</si>
  <si>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</si>
  <si>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</si>
  <si>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</si>
  <si>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</si>
  <si>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</si>
  <si>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</si>
  <si>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</si>
  <si>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</si>
  <si>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</si>
  <si>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</si>
  <si>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</si>
  <si>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</si>
  <si>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</si>
  <si>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</si>
  <si>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</si>
  <si>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</si>
  <si>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</si>
  <si>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</si>
  <si>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</si>
  <si>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</si>
  <si>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</si>
  <si>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</si>
  <si>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</si>
  <si>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</si>
  <si>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</si>
  <si>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</si>
  <si>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</si>
  <si>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</si>
  <si>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</si>
  <si>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</si>
  <si>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</si>
  <si>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</si>
  <si>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</si>
  <si>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</si>
  <si>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</si>
  <si>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</si>
  <si>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</si>
  <si>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</si>
  <si>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</si>
  <si>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</si>
  <si>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</si>
  <si>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</si>
  <si>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</si>
  <si>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</si>
  <si>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</si>
  <si>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</si>
  <si>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</si>
  <si>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</si>
  <si>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</si>
  <si>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</si>
  <si>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</si>
  <si>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</si>
  <si>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</si>
  <si>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</si>
  <si>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</si>
  <si>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</si>
  <si>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</si>
  <si>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</si>
  <si>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</si>
  <si>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</si>
  <si>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</si>
  <si>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</si>
  <si>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</si>
  <si>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</si>
  <si>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</si>
  <si>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</si>
  <si>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</si>
  <si>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</si>
  <si>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</si>
  <si>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</si>
  <si>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</si>
  <si>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</si>
  <si>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</si>
  <si>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</si>
  <si>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</si>
  <si>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</si>
  <si>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</si>
  <si>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</si>
  <si>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</si>
  <si>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</si>
  <si>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</si>
  <si>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</si>
  <si>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</si>
  <si>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</si>
  <si>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</si>
  <si>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</si>
  <si>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</si>
  <si>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</si>
  <si>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</si>
  <si>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</si>
  <si>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</si>
  <si>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</si>
  <si>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</si>
  <si>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</si>
  <si>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</si>
  <si>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</si>
  <si>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</si>
  <si>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</si>
  <si>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</si>
  <si>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</si>
  <si>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</si>
  <si>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</si>
  <si>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</si>
  <si>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</si>
  <si>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</si>
  <si>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</si>
  <si>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</si>
  <si>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</si>
  <si>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</si>
  <si>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</si>
  <si>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</si>
  <si>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</si>
  <si>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</si>
  <si>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</si>
  <si>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</si>
  <si>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</si>
  <si>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</si>
  <si>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</si>
  <si>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</si>
  <si>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</si>
  <si>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</si>
  <si>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</si>
  <si>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</si>
  <si>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</si>
  <si>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</si>
  <si>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</si>
  <si>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</si>
  <si>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</si>
  <si>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</si>
  <si>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</si>
  <si>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</si>
  <si>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</si>
  <si>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</si>
  <si>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</si>
  <si>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</si>
  <si>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</si>
  <si>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</si>
  <si>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</si>
  <si>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</si>
  <si>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</si>
  <si>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</si>
  <si>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</si>
  <si>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</si>
  <si>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</si>
  <si>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</si>
  <si>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</si>
  <si>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</si>
  <si>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</si>
  <si>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</si>
  <si>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</si>
  <si>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</si>
  <si>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</si>
  <si>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</si>
  <si>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</si>
  <si>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</si>
  <si>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</si>
  <si>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</si>
  <si>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</si>
  <si>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</si>
  <si>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</si>
  <si>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</si>
  <si>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</si>
  <si>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</si>
  <si>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</si>
  <si>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</si>
  <si>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</si>
  <si>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</si>
  <si>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</si>
  <si>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</si>
  <si>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</si>
  <si>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</si>
  <si>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</si>
  <si>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</si>
  <si>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</si>
  <si>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</si>
  <si>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</si>
  <si>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</si>
  <si>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</si>
  <si>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</si>
  <si>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</si>
  <si>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</si>
  <si>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</si>
  <si>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</si>
  <si>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</si>
  <si>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</si>
  <si>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</si>
  <si>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</si>
  <si>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</si>
  <si>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</si>
  <si>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</si>
  <si>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</si>
  <si>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</si>
  <si>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</si>
  <si>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</si>
  <si>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</si>
  <si>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</si>
  <si>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</si>
  <si>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</si>
  <si>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</si>
  <si>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</si>
  <si>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</si>
  <si>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</si>
  <si>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</si>
  <si>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</si>
  <si>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</si>
  <si>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</si>
  <si>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</si>
  <si>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</si>
  <si>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</si>
  <si>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</si>
  <si>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</si>
  <si>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</si>
  <si>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</si>
  <si>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</si>
  <si>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</si>
  <si>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</si>
  <si>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</si>
  <si>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</si>
  <si>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</si>
  <si>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</si>
  <si>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</si>
  <si>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</si>
  <si>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</si>
  <si>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</si>
  <si>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</si>
  <si>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</si>
  <si>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</si>
  <si>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</si>
  <si>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</si>
  <si>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</si>
  <si>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</si>
  <si>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</si>
  <si>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</si>
  <si>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</si>
  <si>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</si>
  <si>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</si>
  <si>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</si>
  <si>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</si>
  <si>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</si>
  <si>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</si>
  <si>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</si>
  <si>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</si>
  <si>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</si>
  <si>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</si>
  <si>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</si>
  <si>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</si>
  <si>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</si>
  <si>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</si>
  <si>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</si>
  <si>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</si>
  <si>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</si>
  <si>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</si>
  <si>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</si>
  <si>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</si>
  <si>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</si>
  <si>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</si>
  <si>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</si>
  <si>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</si>
  <si>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</si>
  <si>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</si>
  <si>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</si>
  <si>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</si>
  <si>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</si>
  <si>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</si>
  <si>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</si>
  <si>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</si>
  <si>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</si>
  <si>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</si>
  <si>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</si>
  <si>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</si>
  <si>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</si>
  <si>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</si>
  <si>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</si>
  <si>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</si>
  <si>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</si>
  <si>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</si>
  <si>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</si>
  <si>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</si>
  <si>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</si>
  <si>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</si>
  <si>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</si>
  <si>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</si>
  <si>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</si>
  <si>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</si>
  <si>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</si>
  <si>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</si>
  <si>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</si>
  <si>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</si>
  <si>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</si>
  <si>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</si>
  <si>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</si>
  <si>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</si>
  <si>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</si>
  <si>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</si>
  <si>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</si>
  <si>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</si>
  <si>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</si>
  <si>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</si>
  <si>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</si>
  <si>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</si>
  <si>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</si>
  <si>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</si>
  <si>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</si>
  <si>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</si>
  <si>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</si>
  <si>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</si>
  <si>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</si>
  <si>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</si>
  <si>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</si>
  <si>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</si>
  <si>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</si>
  <si>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</si>
  <si>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</si>
  <si>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</si>
  <si>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</si>
  <si>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</si>
  <si>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</si>
  <si>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</si>
  <si>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</si>
  <si>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</si>
  <si>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</si>
  <si>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</si>
  <si>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</si>
  <si>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</si>
  <si>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</si>
  <si>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</si>
  <si>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</si>
  <si>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</si>
  <si>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</si>
  <si>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</si>
  <si>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</si>
  <si>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</si>
  <si>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</si>
  <si>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</si>
  <si>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</si>
  <si>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</si>
  <si>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</si>
  <si>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</si>
  <si>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</si>
  <si>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</si>
  <si>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</si>
  <si>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</si>
  <si>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</si>
  <si>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</si>
  <si>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</si>
  <si>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</si>
  <si>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</si>
  <si>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</si>
  <si>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</si>
  <si>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</si>
  <si>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</si>
  <si>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</si>
  <si>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</si>
  <si>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</si>
  <si>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</si>
  <si>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</si>
  <si>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</si>
  <si>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</si>
  <si>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</si>
  <si>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</si>
  <si>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</si>
  <si>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</si>
  <si>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</si>
  <si>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</si>
  <si>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</si>
  <si>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</si>
  <si>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</si>
  <si>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</si>
  <si>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</si>
  <si>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</si>
  <si>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</si>
  <si>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</si>
  <si>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</si>
  <si>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</si>
  <si>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</si>
  <si>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</si>
  <si>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</si>
  <si>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</si>
  <si>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</si>
  <si>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</si>
  <si>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</si>
  <si>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</si>
  <si>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</si>
  <si>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</si>
  <si>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</si>
  <si>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</si>
  <si>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</si>
  <si>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</si>
  <si>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</si>
  <si>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</si>
  <si>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</si>
  <si>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</si>
  <si>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</si>
  <si>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</si>
  <si>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</si>
  <si>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</si>
  <si>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</si>
  <si>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</si>
  <si>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</si>
  <si>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</si>
  <si>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</si>
  <si>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</si>
  <si>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</si>
  <si>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</si>
  <si>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</si>
  <si>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</si>
  <si>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</si>
  <si>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</si>
  <si>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</si>
  <si>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</si>
  <si>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</si>
  <si>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</si>
  <si>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</si>
  <si>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</si>
  <si>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</si>
  <si>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</si>
  <si>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</si>
  <si>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</si>
  <si>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</si>
  <si>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</si>
  <si>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</si>
  <si>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</si>
  <si>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</si>
  <si>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</si>
  <si>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</si>
  <si>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</si>
  <si>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</si>
  <si>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</si>
  <si>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</si>
  <si>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</si>
  <si>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</si>
  <si>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</si>
  <si>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</si>
  <si>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</si>
  <si>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</si>
  <si>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</si>
  <si>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</si>
  <si>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</si>
  <si>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</si>
  <si>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</si>
  <si>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</si>
  <si>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</si>
  <si>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</si>
  <si>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</si>
  <si>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</si>
  <si>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</si>
  <si>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</si>
  <si>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</si>
  <si>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</si>
  <si>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</si>
  <si>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</si>
  <si>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</si>
  <si>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</si>
  <si>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</si>
  <si>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</si>
  <si>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</si>
  <si>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</si>
  <si>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</si>
  <si>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</si>
  <si>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</si>
  <si>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</si>
  <si>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</si>
  <si>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</si>
  <si>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</si>
  <si>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</si>
  <si>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</si>
  <si>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</si>
  <si>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</si>
  <si>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</si>
  <si>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</si>
  <si>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</si>
  <si>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</si>
  <si>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</si>
  <si>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</si>
  <si>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</si>
  <si>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</si>
  <si>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</si>
  <si>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</si>
  <si>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</si>
  <si>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</si>
  <si>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</si>
  <si>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</si>
  <si>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</si>
  <si>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</si>
  <si>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</si>
  <si>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</si>
  <si>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</si>
  <si>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</si>
  <si>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</si>
  <si>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</si>
  <si>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</si>
  <si>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</si>
  <si>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</si>
  <si>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</si>
  <si>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</si>
  <si>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</si>
  <si>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</si>
  <si>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</si>
  <si>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</si>
  <si>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</si>
  <si>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</si>
  <si>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</si>
  <si>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</si>
  <si>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</si>
  <si>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</si>
  <si>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</si>
  <si>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</si>
  <si>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</si>
  <si>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</si>
  <si>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</si>
  <si>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</si>
  <si>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</si>
  <si>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</si>
  <si>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</si>
  <si>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</si>
  <si>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</si>
  <si>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</si>
  <si>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</si>
  <si>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</si>
  <si>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</si>
  <si>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</si>
  <si>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</si>
  <si>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</si>
  <si>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</si>
  <si>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</si>
  <si>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</si>
  <si>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</si>
  <si>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</si>
  <si>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</si>
  <si>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</si>
  <si>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</si>
  <si>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</si>
  <si>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</si>
  <si>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</si>
  <si>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</si>
  <si>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</si>
  <si>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</si>
  <si>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</si>
  <si>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</si>
  <si>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</si>
  <si>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</si>
  <si>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</si>
  <si>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</si>
  <si>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</si>
  <si>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</si>
  <si>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</si>
  <si>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</si>
  <si>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</si>
  <si>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</si>
  <si>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</si>
  <si>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</si>
  <si>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</si>
  <si>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</si>
  <si>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</si>
  <si>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</si>
  <si>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</si>
  <si>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</si>
  <si>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</si>
  <si>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</si>
  <si>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</si>
  <si>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</si>
  <si>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</si>
  <si>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</si>
  <si>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</si>
  <si>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</si>
  <si>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</si>
  <si>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</si>
  <si>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</si>
  <si>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</si>
  <si>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</si>
  <si>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</si>
  <si>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</si>
  <si>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</si>
  <si>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</si>
  <si>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</si>
  <si>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</si>
  <si>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</si>
  <si>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</si>
  <si>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</si>
  <si>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</si>
  <si>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</si>
  <si>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</si>
  <si>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</si>
  <si>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</si>
  <si>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</si>
  <si>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</si>
  <si>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</si>
  <si>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</si>
  <si>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</si>
  <si>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</si>
  <si>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</si>
  <si>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</si>
  <si>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</si>
  <si>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</si>
  <si>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</si>
  <si>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</si>
  <si>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</si>
  <si>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</si>
  <si>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</si>
  <si>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</si>
  <si>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</si>
  <si>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</si>
  <si>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</si>
  <si>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</si>
  <si>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</si>
  <si>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</si>
  <si>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</si>
  <si>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</si>
  <si>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</si>
  <si>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</si>
  <si>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</si>
  <si>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</si>
  <si>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</si>
  <si>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</si>
  <si>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</si>
  <si>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</si>
  <si>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</si>
  <si>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</si>
  <si>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</si>
  <si>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</si>
  <si>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</si>
  <si>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</si>
  <si>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</si>
  <si>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</si>
  <si>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</si>
  <si>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</si>
  <si>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</si>
  <si>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</si>
  <si>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</si>
  <si>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</si>
  <si>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</si>
  <si>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</si>
  <si>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</si>
  <si>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</si>
  <si>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</si>
  <si>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</si>
  <si>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</si>
  <si>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</si>
  <si>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</si>
  <si>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</si>
  <si>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</si>
  <si>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</si>
  <si>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</si>
  <si>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</si>
  <si>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</si>
  <si>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</si>
  <si>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</si>
  <si>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</si>
  <si>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</si>
  <si>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</si>
  <si>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</si>
  <si>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</si>
  <si>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</si>
  <si>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</si>
  <si>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</si>
  <si>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</si>
  <si>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</si>
  <si>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</si>
  <si>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</si>
  <si>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</si>
  <si>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</si>
  <si>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</si>
  <si>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</si>
  <si>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</si>
  <si>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</si>
  <si>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</si>
  <si>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</si>
  <si>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</si>
  <si>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</si>
  <si>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</si>
  <si>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</si>
  <si>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</si>
  <si>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</si>
  <si>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</si>
  <si>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</si>
  <si>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</si>
  <si>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</si>
  <si>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</si>
  <si>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</si>
  <si>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</si>
  <si>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</si>
  <si>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</si>
  <si>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</si>
  <si>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</si>
  <si>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</si>
  <si>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</si>
  <si>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</si>
  <si>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</si>
  <si>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</si>
  <si>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</si>
  <si>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</si>
  <si>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</si>
  <si>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</si>
  <si>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</si>
  <si>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</si>
  <si>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</si>
  <si>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</si>
  <si>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</si>
  <si>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</si>
  <si>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</si>
  <si>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</si>
  <si>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</si>
  <si>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</si>
  <si>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</si>
  <si>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</si>
  <si>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</si>
  <si>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</si>
  <si>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</si>
  <si>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</si>
  <si>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</si>
  <si>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</si>
  <si>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</si>
  <si>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</si>
  <si>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</si>
  <si>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</si>
  <si>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</si>
  <si>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</si>
  <si>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</si>
  <si>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</si>
  <si>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</si>
  <si>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</si>
  <si>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</si>
  <si>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</si>
  <si>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</si>
  <si>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</si>
  <si>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</si>
  <si>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</si>
  <si>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</si>
  <si>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</si>
  <si>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</si>
  <si>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</si>
  <si>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</si>
  <si>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</si>
  <si>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</si>
  <si>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</si>
  <si>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</si>
  <si>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</si>
  <si>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</si>
  <si>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</si>
  <si>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</si>
  <si>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</si>
  <si>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</si>
  <si>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</si>
  <si>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</si>
  <si>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</si>
  <si>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</si>
  <si>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</si>
  <si>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</si>
  <si>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</si>
  <si>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</si>
  <si>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</si>
  <si>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</si>
  <si>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</si>
  <si>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</si>
  <si>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</si>
  <si>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</si>
  <si>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</si>
  <si>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</si>
  <si>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</si>
  <si>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</si>
  <si>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</si>
  <si>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</si>
  <si>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</si>
  <si>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</si>
  <si>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</si>
  <si>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</si>
  <si>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</si>
  <si>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</si>
  <si>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</si>
  <si>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</si>
  <si>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</si>
  <si>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</si>
  <si>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</si>
  <si>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</si>
  <si>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</si>
  <si>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</si>
  <si>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</si>
  <si>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</si>
  <si>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</si>
  <si>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</si>
  <si>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</si>
  <si>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</si>
  <si>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</si>
  <si>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</si>
  <si>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</si>
  <si>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</si>
  <si>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</si>
  <si>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</si>
  <si>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</si>
  <si>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</si>
  <si>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</si>
  <si>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</si>
  <si>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</si>
  <si>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</si>
  <si>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</si>
  <si>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</si>
  <si>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</si>
  <si>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</si>
  <si>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</si>
  <si>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</si>
  <si>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</si>
  <si>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</si>
  <si>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</si>
  <si>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</si>
  <si>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</si>
  <si>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</si>
  <si>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</si>
  <si>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</si>
  <si>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</si>
  <si>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</si>
  <si>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</si>
  <si>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</si>
  <si>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</si>
  <si>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</si>
  <si>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</si>
  <si>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</si>
  <si>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</si>
  <si>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</si>
  <si>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</si>
  <si>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</si>
  <si>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</si>
  <si>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</si>
  <si>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</si>
  <si>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</si>
  <si>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</si>
  <si>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</si>
  <si>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</si>
  <si>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</si>
  <si>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</si>
  <si>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</si>
  <si>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</si>
  <si>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</si>
  <si>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</si>
  <si>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</si>
  <si>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</si>
  <si>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</si>
  <si>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</si>
  <si>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</si>
  <si>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</si>
  <si>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</si>
  <si>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</si>
  <si>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</si>
  <si>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</si>
  <si>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</si>
  <si>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</si>
  <si>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</si>
  <si>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</si>
  <si>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</si>
  <si>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</si>
  <si>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</si>
  <si>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</si>
  <si>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</si>
  <si>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</si>
  <si>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</si>
  <si>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</si>
  <si>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</si>
  <si>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</si>
  <si>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</si>
  <si>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</si>
  <si>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</si>
  <si>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</si>
  <si>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</si>
  <si>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</si>
  <si>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</si>
  <si>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</si>
  <si>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</si>
  <si>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</si>
  <si>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</si>
  <si>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</si>
  <si>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</si>
  <si>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</si>
  <si>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</si>
  <si>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</si>
  <si>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</si>
  <si>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</si>
  <si>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</si>
  <si>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</si>
  <si>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</si>
  <si>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</si>
  <si>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</si>
  <si>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</si>
  <si>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</si>
  <si>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</si>
  <si>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</si>
  <si>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</si>
  <si>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</si>
  <si>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</si>
  <si>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</si>
  <si>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</si>
  <si>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</si>
  <si>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</si>
  <si>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</si>
  <si>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</si>
  <si>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</si>
  <si>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</si>
  <si>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</si>
  <si>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</si>
  <si>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</si>
  <si>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</si>
  <si>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</si>
  <si>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</si>
  <si>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</si>
  <si>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</si>
  <si>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</si>
  <si>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</si>
  <si>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</si>
  <si>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</si>
  <si>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</si>
  <si>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</si>
  <si>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</si>
  <si>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</si>
  <si>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</si>
  <si>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</si>
  <si>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</si>
  <si>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</si>
  <si>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</si>
  <si>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</si>
  <si>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</si>
  <si>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</si>
  <si>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</si>
  <si>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</si>
  <si>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</si>
  <si>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</si>
  <si>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</si>
  <si>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</si>
  <si>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</si>
  <si>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</si>
  <si>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</si>
  <si>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</si>
  <si>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</si>
  <si>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</si>
  <si>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</si>
  <si>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</si>
  <si>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</si>
  <si>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</si>
  <si>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</si>
  <si>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</si>
  <si>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</si>
  <si>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</si>
  <si>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</si>
  <si>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</si>
  <si>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</si>
  <si>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</si>
  <si>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</si>
  <si>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</si>
  <si>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</si>
  <si>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</si>
  <si>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</si>
  <si>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</si>
  <si>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</si>
  <si>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</si>
  <si>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</si>
  <si>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</si>
  <si>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</si>
  <si>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</si>
  <si>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</si>
  <si>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</si>
  <si>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</si>
  <si>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</si>
  <si>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</si>
  <si>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</si>
  <si>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</si>
  <si>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</si>
  <si>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</si>
  <si>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</si>
  <si>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</si>
  <si>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</si>
  <si>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</si>
  <si>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</si>
  <si>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</si>
  <si>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</si>
  <si>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</si>
  <si>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</si>
  <si>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</si>
  <si>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</si>
  <si>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</si>
  <si>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</si>
  <si>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</si>
  <si>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</si>
  <si>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</si>
  <si>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</si>
  <si>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</si>
  <si>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</si>
  <si>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</si>
  <si>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</si>
  <si>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</si>
  <si>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</si>
  <si>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</si>
  <si>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</si>
  <si>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</si>
  <si>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</si>
  <si>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</si>
  <si>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</si>
  <si>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</si>
  <si>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</si>
  <si>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</si>
  <si>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</si>
  <si>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</si>
  <si>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</si>
  <si>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</si>
  <si>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</si>
  <si>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</si>
  <si>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</si>
  <si>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</si>
  <si>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</si>
  <si>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</si>
  <si>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</si>
  <si>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</si>
  <si>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</si>
  <si>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</si>
  <si>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</si>
  <si>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</si>
  <si>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</si>
  <si>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</si>
  <si>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</si>
  <si>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</si>
  <si>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</si>
  <si>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</si>
  <si>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</si>
  <si>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</si>
  <si>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</si>
  <si>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</si>
  <si>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</si>
  <si>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</si>
  <si>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</si>
  <si>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</si>
  <si>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</si>
  <si>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</si>
  <si>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</si>
  <si>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</si>
  <si>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</si>
  <si>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</si>
  <si>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</si>
  <si>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</si>
  <si>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</si>
  <si>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</si>
  <si>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</si>
  <si>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</si>
  <si>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</si>
  <si>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</si>
  <si>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</si>
  <si>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</si>
  <si>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</si>
  <si>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</si>
  <si>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</si>
  <si>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</si>
  <si>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</si>
  <si>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</si>
  <si>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</si>
  <si>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</si>
  <si>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</si>
  <si>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</si>
  <si>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</si>
  <si>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</si>
  <si>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</si>
  <si>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</si>
  <si>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</si>
  <si>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</si>
  <si>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</si>
  <si>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</si>
  <si>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</si>
  <si>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</si>
  <si>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</si>
  <si>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</si>
  <si>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</si>
  <si>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</si>
  <si>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</si>
  <si>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</si>
  <si>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</si>
  <si>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</si>
  <si>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</si>
  <si>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</si>
  <si>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</si>
  <si>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</si>
  <si>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</si>
  <si>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</si>
  <si>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</si>
  <si>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</si>
  <si>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</si>
  <si>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</si>
  <si>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</si>
  <si>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</si>
  <si>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</si>
  <si>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</si>
  <si>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</si>
  <si>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</si>
  <si>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</si>
  <si>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</si>
  <si>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</si>
  <si>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</si>
  <si>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</si>
  <si>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</si>
  <si>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</si>
  <si>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</si>
  <si>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</si>
  <si>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</si>
  <si>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</si>
  <si>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</si>
  <si>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</si>
  <si>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</si>
  <si>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</si>
  <si>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</si>
  <si>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</si>
  <si>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</si>
  <si>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</si>
  <si>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</si>
  <si>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</si>
  <si>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</si>
  <si>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</si>
  <si>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</si>
  <si>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</si>
  <si>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</si>
  <si>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</si>
  <si>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</si>
  <si>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</si>
  <si>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</si>
  <si>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</si>
  <si>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</si>
  <si>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</si>
  <si>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</si>
  <si>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</si>
  <si>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</si>
  <si>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</si>
  <si>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</si>
  <si>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</si>
  <si>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</si>
  <si>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</si>
  <si>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</si>
  <si>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</si>
  <si>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</si>
  <si>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</si>
  <si>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</si>
  <si>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</si>
  <si>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</si>
  <si>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</si>
  <si>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</si>
  <si>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</si>
  <si>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</si>
  <si>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</si>
  <si>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</si>
  <si>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</si>
  <si>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</si>
  <si>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</si>
  <si>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</si>
  <si>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</si>
  <si>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</si>
  <si>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</si>
  <si>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</si>
  <si>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</si>
  <si>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</si>
  <si>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</si>
  <si>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</si>
  <si>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</si>
  <si>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</si>
  <si>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</si>
  <si>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</si>
  <si>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</si>
  <si>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</si>
  <si>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</si>
  <si>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</si>
  <si>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</si>
  <si>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</si>
  <si>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</si>
  <si>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</si>
  <si>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</si>
  <si>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</si>
  <si>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</si>
  <si>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</si>
  <si>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</si>
  <si>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</si>
  <si>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</si>
  <si>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</si>
  <si>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</si>
  <si>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</si>
  <si>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</si>
  <si>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</si>
  <si>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</si>
  <si>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</si>
  <si>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</si>
  <si>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</si>
  <si>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</si>
  <si>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</si>
  <si>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</si>
  <si>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</si>
  <si>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</si>
  <si>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</si>
  <si>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</si>
  <si>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</si>
  <si>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</si>
  <si>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</si>
  <si>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</si>
  <si>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</si>
  <si>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</si>
  <si>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</si>
  <si>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</si>
  <si>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</si>
  <si>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</si>
  <si>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</si>
  <si>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</si>
  <si>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</si>
  <si>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</si>
  <si>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</si>
  <si>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</si>
  <si>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</si>
  <si>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</si>
  <si>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</si>
  <si>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</si>
  <si>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</si>
  <si>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</si>
  <si>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</si>
  <si>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</si>
  <si>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</si>
  <si>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</si>
  <si>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</si>
  <si>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</si>
  <si>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</si>
  <si>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</si>
  <si>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</si>
  <si>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</si>
  <si>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</si>
  <si>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</si>
  <si>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</si>
  <si>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</si>
  <si>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</si>
  <si>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</si>
  <si>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</si>
  <si>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</si>
  <si>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</si>
  <si>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</si>
  <si>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</si>
  <si>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</si>
  <si>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</si>
  <si>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</si>
  <si>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</si>
  <si>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</si>
  <si>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</si>
  <si>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</si>
  <si>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</si>
  <si>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</si>
  <si>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</si>
  <si>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</si>
  <si>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</si>
  <si>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</si>
  <si>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</si>
  <si>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</si>
  <si>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</si>
  <si>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</si>
  <si>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</si>
  <si>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</si>
  <si>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</si>
  <si>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</si>
  <si>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</si>
  <si>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</si>
  <si>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</si>
  <si>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</si>
  <si>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</si>
  <si>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</si>
  <si>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</si>
  <si>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</si>
  <si>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</si>
  <si>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</si>
  <si>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</si>
  <si>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</si>
  <si>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</si>
  <si>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</si>
  <si>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</si>
  <si>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</si>
  <si>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</si>
  <si>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</si>
  <si>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</si>
  <si>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</si>
  <si>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</si>
  <si>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</si>
  <si>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</si>
  <si>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</si>
  <si>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</si>
  <si>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</si>
  <si>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</si>
  <si>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</si>
  <si>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</si>
  <si>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</si>
  <si>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</si>
  <si>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</si>
  <si>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</si>
  <si>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</si>
  <si>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</si>
  <si>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</si>
  <si>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</si>
  <si>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</si>
  <si>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</si>
  <si>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</si>
  <si>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</si>
  <si>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</si>
  <si>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</si>
  <si>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</si>
  <si>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</si>
  <si>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</si>
  <si>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</si>
  <si>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</si>
  <si>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</si>
  <si>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</si>
  <si>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</si>
  <si>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</si>
  <si>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</si>
  <si>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</si>
  <si>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</si>
  <si>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</si>
  <si>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</si>
  <si>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</si>
  <si>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</si>
  <si>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</si>
  <si>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</si>
  <si>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</si>
  <si>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</si>
  <si>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</si>
  <si>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</si>
  <si>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</si>
  <si>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</si>
  <si>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</si>
  <si>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</si>
  <si>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</si>
  <si>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</si>
  <si>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</si>
  <si>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</si>
  <si>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</si>
  <si>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</si>
  <si>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</si>
  <si>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</si>
  <si>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</si>
  <si>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</si>
  <si>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</si>
  <si>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</si>
  <si>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</si>
  <si>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</si>
  <si>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</si>
  <si>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</si>
  <si>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</si>
  <si>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</si>
  <si>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</si>
  <si>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</si>
  <si>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</si>
  <si>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</si>
  <si>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</si>
  <si>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</si>
  <si>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</si>
  <si>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</si>
  <si>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</si>
  <si>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</si>
  <si>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</si>
  <si>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</si>
  <si>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</si>
  <si>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</si>
  <si>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</si>
  <si>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</si>
  <si>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</si>
  <si>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</si>
  <si>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</si>
  <si>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</si>
  <si>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</si>
  <si>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</si>
  <si>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</si>
  <si>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</si>
  <si>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</si>
  <si>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</si>
  <si>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</si>
  <si>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</si>
  <si>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</si>
  <si>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</si>
  <si>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</si>
  <si>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</si>
  <si>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</si>
  <si>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</si>
  <si>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</si>
  <si>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</si>
  <si>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</si>
  <si>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</si>
  <si>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</si>
  <si>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</si>
  <si>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</si>
  <si>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</si>
  <si>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</si>
  <si>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</si>
  <si>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</si>
  <si>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</si>
  <si>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</si>
  <si>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</si>
  <si>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</si>
  <si>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</si>
  <si>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</si>
  <si>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</si>
  <si>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</si>
  <si>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</si>
  <si>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</si>
  <si>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</si>
  <si>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</si>
  <si>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</si>
  <si>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</si>
  <si>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</si>
  <si>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</si>
  <si>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</si>
  <si>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</si>
  <si>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</si>
  <si>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</si>
  <si>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</si>
  <si>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</si>
  <si>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</si>
  <si>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</si>
  <si>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</si>
  <si>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</si>
  <si>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</si>
  <si>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</si>
  <si>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</si>
  <si>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</si>
  <si>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</si>
  <si>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</si>
  <si>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</si>
  <si>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</si>
  <si>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</si>
  <si>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</si>
  <si>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</si>
  <si>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</si>
  <si>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</si>
  <si>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</si>
  <si>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</si>
  <si>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</si>
  <si>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</si>
  <si>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</si>
  <si>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</si>
  <si>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</si>
  <si>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</si>
  <si>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</si>
  <si>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</si>
  <si>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</si>
  <si>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</si>
  <si>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</si>
  <si>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</si>
  <si>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</si>
  <si>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</si>
  <si>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</si>
  <si>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</si>
  <si>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</si>
  <si>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</si>
  <si>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</si>
  <si>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</si>
  <si>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</si>
  <si>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</si>
  <si>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</si>
  <si>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</si>
  <si>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</si>
  <si>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</si>
  <si>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</si>
  <si>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</si>
  <si>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</si>
  <si>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</si>
  <si>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</si>
  <si>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</si>
  <si>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</si>
  <si>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</si>
  <si>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</si>
  <si>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</si>
  <si>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</si>
  <si>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</si>
  <si>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</si>
  <si>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</si>
  <si>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</si>
  <si>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</si>
  <si>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</si>
  <si>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</si>
  <si>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</si>
  <si>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</si>
  <si>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</si>
  <si>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</si>
  <si>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</si>
  <si>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</si>
  <si>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</si>
  <si>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</si>
  <si>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</si>
  <si>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</si>
  <si>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</si>
  <si>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</si>
  <si>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</si>
  <si>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</si>
  <si>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</si>
  <si>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</si>
  <si>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</si>
  <si>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</si>
  <si>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</si>
  <si>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</si>
  <si>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</si>
  <si>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</si>
  <si>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</si>
  <si>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</si>
  <si>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</si>
  <si>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</si>
  <si>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</si>
  <si>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</si>
  <si>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</si>
  <si>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</si>
  <si>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</si>
  <si>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</si>
  <si>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</si>
  <si>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</si>
  <si>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</si>
  <si>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</si>
  <si>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</si>
  <si>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</si>
  <si>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</si>
  <si>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</si>
  <si>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</si>
  <si>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</si>
  <si>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</si>
  <si>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</si>
  <si>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</si>
  <si>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</si>
  <si>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</si>
  <si>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</si>
  <si>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</si>
  <si>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</si>
  <si>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</si>
  <si>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</si>
  <si>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</si>
  <si>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</si>
  <si>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</si>
  <si>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</si>
  <si>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</si>
  <si>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</si>
  <si>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</si>
  <si>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</si>
  <si>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</si>
  <si>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</si>
  <si>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</si>
  <si>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</si>
  <si>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</si>
  <si>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</si>
  <si>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</si>
  <si>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</si>
  <si>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</si>
  <si>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</si>
  <si>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</si>
  <si>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</si>
  <si>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</si>
  <si>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</si>
  <si>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</si>
  <si>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</si>
  <si>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</si>
  <si>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</si>
  <si>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</si>
  <si>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</si>
  <si>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</si>
  <si>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</si>
  <si>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</si>
  <si>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</si>
  <si>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</si>
  <si>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</si>
  <si>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</si>
  <si>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</si>
  <si>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</si>
  <si>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</si>
  <si>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</si>
  <si>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</si>
  <si>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</si>
  <si>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</si>
  <si>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</si>
  <si>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</si>
  <si>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</si>
  <si>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</si>
  <si>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</si>
  <si>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</si>
  <si>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</si>
  <si>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</si>
  <si>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</si>
  <si>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</si>
  <si>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</si>
  <si>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</si>
  <si>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</si>
  <si>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</si>
  <si>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</si>
  <si>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</si>
  <si>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</si>
  <si>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</si>
  <si>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</si>
  <si>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</si>
  <si>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</si>
  <si>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</si>
  <si>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</si>
  <si>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</si>
  <si>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</si>
  <si>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</si>
  <si>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</si>
  <si>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</si>
  <si>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</si>
  <si>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</si>
  <si>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</si>
  <si>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</si>
  <si>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</si>
  <si>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</si>
  <si>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</si>
  <si>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</si>
  <si>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</si>
  <si>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</si>
  <si>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</si>
  <si>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</si>
  <si>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</si>
  <si>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</si>
  <si>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</si>
  <si>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</si>
  <si>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</si>
  <si>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</si>
  <si>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</si>
  <si>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</si>
  <si>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</si>
  <si>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</si>
  <si>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</si>
  <si>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</si>
  <si>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</si>
  <si>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</si>
  <si>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</si>
  <si>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</si>
  <si>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</si>
  <si>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</si>
  <si>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</si>
  <si>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</si>
  <si>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</si>
  <si>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</si>
  <si>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</si>
  <si>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</si>
  <si>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</si>
  <si>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</si>
  <si>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</si>
  <si>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</si>
  <si>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</si>
  <si>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</si>
  <si>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</si>
  <si>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</si>
  <si>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</si>
  <si>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</si>
  <si>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</si>
  <si>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</si>
  <si>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</si>
  <si>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</si>
  <si>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</si>
  <si>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</si>
  <si>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</si>
  <si>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</si>
  <si>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</si>
  <si>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</si>
  <si>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</si>
  <si>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</si>
  <si>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</si>
  <si>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</si>
  <si>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</si>
  <si>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</si>
  <si>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</si>
  <si>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</si>
  <si>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</si>
  <si>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</si>
  <si>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</si>
  <si>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</si>
  <si>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</si>
  <si>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</si>
  <si>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</si>
  <si>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</si>
  <si>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</si>
  <si>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</si>
  <si>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</si>
  <si>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</si>
  <si>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</si>
  <si>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</si>
  <si>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</si>
  <si>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</si>
  <si>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</si>
  <si>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</si>
  <si>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</si>
  <si>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</si>
  <si>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</si>
  <si>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</si>
  <si>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</si>
  <si>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</si>
  <si>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</si>
  <si>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</si>
  <si>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</si>
  <si>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</si>
  <si>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</si>
  <si>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</si>
  <si>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</si>
  <si>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</si>
  <si>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</si>
  <si>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</si>
  <si>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</si>
  <si>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</si>
  <si>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</si>
  <si>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</si>
  <si>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</si>
  <si>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</si>
  <si>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</si>
  <si>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</si>
  <si>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</si>
  <si>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</si>
  <si>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</si>
  <si>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</si>
  <si>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</si>
  <si>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</si>
  <si>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</si>
  <si>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</si>
  <si>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</si>
  <si>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</si>
  <si>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</si>
  <si>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</si>
  <si>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</si>
  <si>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</si>
  <si>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</si>
  <si>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</si>
  <si>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</si>
  <si>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</si>
  <si>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</si>
  <si>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</si>
  <si>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</si>
  <si>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</si>
  <si>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</si>
  <si>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</si>
  <si>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</si>
  <si>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</si>
  <si>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</si>
  <si>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</si>
  <si>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</si>
  <si>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</si>
  <si>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</si>
  <si>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</si>
  <si>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</si>
  <si>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</si>
  <si>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</si>
  <si>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</si>
  <si>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</si>
  <si>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</si>
  <si>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</si>
  <si>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</si>
  <si>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</si>
  <si>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</si>
  <si>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</si>
  <si>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</si>
  <si>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</si>
  <si>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</si>
  <si>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</si>
  <si>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</si>
  <si>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</si>
  <si>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</si>
  <si>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</si>
  <si>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</si>
  <si>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</si>
  <si>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</si>
  <si>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</si>
  <si>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</si>
  <si>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</si>
  <si>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</si>
  <si>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</si>
  <si>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</si>
  <si>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</si>
  <si>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</si>
  <si>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</si>
  <si>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</si>
  <si>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</si>
  <si>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</si>
  <si>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</si>
  <si>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</si>
  <si>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</si>
  <si>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</si>
  <si>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</si>
  <si>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</si>
  <si>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</si>
  <si>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</si>
  <si>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</si>
  <si>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</si>
  <si>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</si>
  <si>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</si>
  <si>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</si>
  <si>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</si>
  <si>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</si>
  <si>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</si>
  <si>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</si>
  <si>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</si>
  <si>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</si>
  <si>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</si>
  <si>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</si>
  <si>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</si>
  <si>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</si>
  <si>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</si>
  <si>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</si>
  <si>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</si>
  <si>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</si>
  <si>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</si>
  <si>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</si>
  <si>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</si>
  <si>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</si>
  <si>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</si>
  <si>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</si>
  <si>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</si>
  <si>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</si>
  <si>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</si>
  <si>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</si>
  <si>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</si>
  <si>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</si>
  <si>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</si>
  <si>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</si>
  <si>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</si>
  <si>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</si>
  <si>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</si>
  <si>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</si>
  <si>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</si>
  <si>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</si>
  <si>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</si>
  <si>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</si>
  <si>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</si>
  <si>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</si>
  <si>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</si>
  <si>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</si>
  <si>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</si>
  <si>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</si>
  <si>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</si>
  <si>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</si>
  <si>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</si>
  <si>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</si>
  <si>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</si>
  <si>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</si>
  <si>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</si>
  <si>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</si>
  <si>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</si>
  <si>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</si>
  <si>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</si>
  <si>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</si>
  <si>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</si>
  <si>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</si>
  <si>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</si>
  <si>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</si>
  <si>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</si>
  <si>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</si>
  <si>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</si>
  <si>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</si>
  <si>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</si>
  <si>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</si>
  <si>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</si>
  <si>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</si>
  <si>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</si>
  <si>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</si>
  <si>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</si>
  <si>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</si>
  <si>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</si>
  <si>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</si>
  <si>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</si>
  <si>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</si>
  <si>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</si>
  <si>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</si>
  <si>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</si>
  <si>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</si>
  <si>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</si>
  <si>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</si>
  <si>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</si>
  <si>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</si>
  <si>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</si>
  <si>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</si>
  <si>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</si>
  <si>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</si>
  <si>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</si>
  <si>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</si>
  <si>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</si>
  <si>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</si>
  <si>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</si>
  <si>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</si>
  <si>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</si>
  <si>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</si>
  <si>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</si>
  <si>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</si>
  <si>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</si>
  <si>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</si>
  <si>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</si>
  <si>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</si>
  <si>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</si>
  <si>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</si>
  <si>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</si>
  <si>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</si>
  <si>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</si>
  <si>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</si>
  <si>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</si>
  <si>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</si>
  <si>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</si>
  <si>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</si>
  <si>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</si>
  <si>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</si>
  <si>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</si>
  <si>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</si>
  <si>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</si>
  <si>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</si>
  <si>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</si>
  <si>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</si>
  <si>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</si>
  <si>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</si>
  <si>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</si>
  <si>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</si>
  <si>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</si>
  <si>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</si>
  <si>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</si>
  <si>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</si>
  <si>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</si>
  <si>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</si>
  <si>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</si>
  <si>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</si>
  <si>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</si>
  <si>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</si>
  <si>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</si>
  <si>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</si>
  <si>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</si>
  <si>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</si>
  <si>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</si>
  <si>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</si>
  <si>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</si>
  <si>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</si>
  <si>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</si>
  <si>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</si>
  <si>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</si>
  <si>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</si>
  <si>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</si>
  <si>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</si>
  <si>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</si>
  <si>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</si>
  <si>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</si>
  <si>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</si>
  <si>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</si>
  <si>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</si>
  <si>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</si>
  <si>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</si>
  <si>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</si>
  <si>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</si>
  <si>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</si>
  <si>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</si>
  <si>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</si>
  <si>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</si>
  <si>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</si>
  <si>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</si>
  <si>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</si>
  <si>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</si>
  <si>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</si>
  <si>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</si>
  <si>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</si>
  <si>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</si>
  <si>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</si>
  <si>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</si>
  <si>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</si>
  <si>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</si>
  <si>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</si>
  <si>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</si>
  <si>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</si>
  <si>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</si>
  <si>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</si>
  <si>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</si>
  <si>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</si>
  <si>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</si>
  <si>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</si>
  <si>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</si>
  <si>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</si>
  <si>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</si>
  <si>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</si>
  <si>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</si>
  <si>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</si>
  <si>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</si>
  <si>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</si>
  <si>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</si>
  <si>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</si>
  <si>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</si>
  <si>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</si>
  <si>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</si>
  <si>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</si>
  <si>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</si>
  <si>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</si>
  <si>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</si>
  <si>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</si>
  <si>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</si>
  <si>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</si>
  <si>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</si>
  <si>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</si>
  <si>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</si>
  <si>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</si>
  <si>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</si>
  <si>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</si>
  <si>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</si>
  <si>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</si>
  <si>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</si>
  <si>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</si>
  <si>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</si>
  <si>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</si>
  <si>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</si>
  <si>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</si>
  <si>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</si>
  <si>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</si>
  <si>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</si>
  <si>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</si>
  <si>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</si>
  <si>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</si>
  <si>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</si>
  <si>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</si>
  <si>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</si>
  <si>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</si>
  <si>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</si>
  <si>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</si>
  <si>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</si>
  <si>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</si>
  <si>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</si>
  <si>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</si>
  <si>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</si>
  <si>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</si>
  <si>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</si>
  <si>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</si>
  <si>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</si>
  <si>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</si>
  <si>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</si>
  <si>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</si>
  <si>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</si>
  <si>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</si>
  <si>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</si>
  <si>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</si>
  <si>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</si>
  <si>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</si>
  <si>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</si>
  <si>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</si>
  <si>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</si>
  <si>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</si>
  <si>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</si>
  <si>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</si>
  <si>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</si>
  <si>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</si>
  <si>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</si>
  <si>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</si>
  <si>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</si>
  <si>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</si>
  <si>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</si>
  <si>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</si>
  <si>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</si>
  <si>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</si>
  <si>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</si>
  <si>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</si>
  <si>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</si>
  <si>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</si>
  <si>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</si>
  <si>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</si>
  <si>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</si>
  <si>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</si>
  <si>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</si>
  <si>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</si>
  <si>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</si>
  <si>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</si>
  <si>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</si>
  <si>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</si>
  <si>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</si>
  <si>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</si>
  <si>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</si>
  <si>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</si>
  <si>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</si>
  <si>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</si>
  <si>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</si>
  <si>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</si>
  <si>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</si>
  <si>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</si>
  <si>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</si>
  <si>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</si>
  <si>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</si>
  <si>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</si>
  <si>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</si>
  <si>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</si>
  <si>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</si>
  <si>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</si>
  <si>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</si>
  <si>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</si>
  <si>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</si>
  <si>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</si>
  <si>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</si>
  <si>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</si>
  <si>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</si>
  <si>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</si>
  <si>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</si>
  <si>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</si>
  <si>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</si>
  <si>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</si>
  <si>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</si>
  <si>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</si>
  <si>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</si>
  <si>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</si>
  <si>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</si>
  <si>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</si>
  <si>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</si>
  <si>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</si>
  <si>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</si>
  <si>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</si>
  <si>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</si>
  <si>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</si>
  <si>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</si>
  <si>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</si>
  <si>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</si>
  <si>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</si>
  <si>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</si>
  <si>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</si>
  <si>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</si>
  <si>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</si>
  <si>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</si>
  <si>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</si>
  <si>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</si>
  <si>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</si>
  <si>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</si>
  <si>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</si>
  <si>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</si>
  <si>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</si>
  <si>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</si>
  <si>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</si>
  <si>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</si>
  <si>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</si>
  <si>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</si>
  <si>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</si>
  <si>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</si>
  <si>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</si>
  <si>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</si>
  <si>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</si>
  <si>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</si>
  <si>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</si>
  <si>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</si>
  <si>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</si>
  <si>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</si>
  <si>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</si>
  <si>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</si>
  <si>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</si>
  <si>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</si>
  <si>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</si>
  <si>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</si>
  <si>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</si>
  <si>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</si>
  <si>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</si>
  <si>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</si>
  <si>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</si>
  <si>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</si>
  <si>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</si>
  <si>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</si>
  <si>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</si>
  <si>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</si>
  <si>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</si>
  <si>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</si>
  <si>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</si>
  <si>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</si>
  <si>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</si>
  <si>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</si>
  <si>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</si>
  <si>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</si>
  <si>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</si>
  <si>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</si>
  <si>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</si>
  <si>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</si>
  <si>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</si>
  <si>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</si>
  <si>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</si>
  <si>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</si>
  <si>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</si>
  <si>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</si>
  <si>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</si>
  <si>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</si>
  <si>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</si>
  <si>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</si>
  <si>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</si>
  <si>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</si>
  <si>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</si>
  <si>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</si>
  <si>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</si>
  <si>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</si>
  <si>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</si>
  <si>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</si>
  <si>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</si>
  <si>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</si>
  <si>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</si>
  <si>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</si>
  <si>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</si>
  <si>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</si>
  <si>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</si>
  <si>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</si>
  <si>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</si>
  <si>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</si>
  <si>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</si>
  <si>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</si>
  <si>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</si>
  <si>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</si>
  <si>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</si>
  <si>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</si>
  <si>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</si>
  <si>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</si>
  <si>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</si>
  <si>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</si>
  <si>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</si>
  <si>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</si>
  <si>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</si>
  <si>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</si>
  <si>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</si>
  <si>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</si>
  <si>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</si>
  <si>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</si>
  <si>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</si>
  <si>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</si>
  <si>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</si>
  <si>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</si>
  <si>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</si>
  <si>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</si>
  <si>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</si>
  <si>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</si>
  <si>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</si>
  <si>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</si>
  <si>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</si>
  <si>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</si>
  <si>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</si>
  <si>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</si>
  <si>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</si>
  <si>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</si>
  <si>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</si>
  <si>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</si>
  <si>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</si>
  <si>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</si>
  <si>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</si>
  <si>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</si>
  <si>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</si>
  <si>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</si>
  <si>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</si>
  <si>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</si>
  <si>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</si>
  <si>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</si>
  <si>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</si>
  <si>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</si>
  <si>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</si>
  <si>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</si>
  <si>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</si>
  <si>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</si>
  <si>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</si>
  <si>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</si>
  <si>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</si>
  <si>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</si>
  <si>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</si>
  <si>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</si>
  <si>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</si>
  <si>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</si>
  <si>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</si>
  <si>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</si>
  <si>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</si>
  <si>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</si>
  <si>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</si>
  <si>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</si>
  <si>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</si>
  <si>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</si>
  <si>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</si>
  <si>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</si>
  <si>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</si>
  <si>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</si>
  <si>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</si>
  <si>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</si>
  <si>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</si>
  <si>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</si>
  <si>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</si>
  <si>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</si>
  <si>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</si>
  <si>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</si>
  <si>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</si>
  <si>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</si>
  <si>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</si>
  <si>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</si>
  <si>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</si>
  <si>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</si>
  <si>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</si>
  <si>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</si>
  <si>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</si>
  <si>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</si>
  <si>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</si>
  <si>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</si>
  <si>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</si>
  <si>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</si>
  <si>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</si>
  <si>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</si>
  <si>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</si>
  <si>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</si>
  <si>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</si>
  <si>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</si>
  <si>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</si>
  <si>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</si>
  <si>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</si>
  <si>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</si>
  <si>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</si>
  <si>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</si>
  <si>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</si>
  <si>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</si>
  <si>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</si>
  <si>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</si>
  <si>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</si>
  <si>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</si>
  <si>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</si>
  <si>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</si>
  <si>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</si>
  <si>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</si>
  <si>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</si>
  <si>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</si>
  <si>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</si>
  <si>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</si>
  <si>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</si>
  <si>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</si>
  <si>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</si>
  <si>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</si>
  <si>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</si>
  <si>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</si>
  <si>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</si>
  <si>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</si>
  <si>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</si>
  <si>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</si>
  <si>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</si>
  <si>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</si>
  <si>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</si>
  <si>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</si>
  <si>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</si>
  <si>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</si>
  <si>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</si>
  <si>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</si>
  <si>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</si>
  <si>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</si>
  <si>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</si>
  <si>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</si>
  <si>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</si>
  <si>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</si>
  <si>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</si>
  <si>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</si>
  <si>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</si>
  <si>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</si>
  <si>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</si>
  <si>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</si>
  <si>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</si>
  <si>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</si>
  <si>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</si>
  <si>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</si>
  <si>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</si>
  <si>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</si>
  <si>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</si>
  <si>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</si>
  <si>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</si>
  <si>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</si>
  <si>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</si>
  <si>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</si>
  <si>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</si>
  <si>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</si>
  <si>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</si>
  <si>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</si>
  <si>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</si>
  <si>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</si>
  <si>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</si>
  <si>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</si>
  <si>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</si>
  <si>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</si>
  <si>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</si>
  <si>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</si>
  <si>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</si>
  <si>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</si>
  <si>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</si>
  <si>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</si>
  <si>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</si>
  <si>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</si>
  <si>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</si>
  <si>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</si>
  <si>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</si>
  <si>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</si>
  <si>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</si>
  <si>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</si>
  <si>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</si>
  <si>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</si>
  <si>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</si>
  <si>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</si>
  <si>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</si>
  <si>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</si>
  <si>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</si>
  <si>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</si>
  <si>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</si>
  <si>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</si>
  <si>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</si>
  <si>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</si>
  <si>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</si>
  <si>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</si>
  <si>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</si>
  <si>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</si>
  <si>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</si>
  <si>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</si>
  <si>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</si>
  <si>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</si>
  <si>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</si>
  <si>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</si>
  <si>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</si>
  <si>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</si>
  <si>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</si>
  <si>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</si>
  <si>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</si>
  <si>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</si>
  <si>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</si>
  <si>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</si>
  <si>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</si>
  <si>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</si>
  <si>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</si>
  <si>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</si>
  <si>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</si>
  <si>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</si>
  <si>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</si>
  <si>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</si>
  <si>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</si>
  <si>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</si>
  <si>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</si>
  <si>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</si>
  <si>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</si>
  <si>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</si>
  <si>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</si>
  <si>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</si>
  <si>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</si>
  <si>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</si>
  <si>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</si>
  <si>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</si>
  <si>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</si>
  <si>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</si>
  <si>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</si>
  <si>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</si>
  <si>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</si>
  <si>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</si>
  <si>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</si>
  <si>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</si>
  <si>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</si>
  <si>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</si>
  <si>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</si>
  <si>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</si>
  <si>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</si>
  <si>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</si>
  <si>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</si>
  <si>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</si>
  <si>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</si>
  <si>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</si>
  <si>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</si>
  <si>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</si>
  <si>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</si>
  <si>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</si>
  <si>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</si>
  <si>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</si>
  <si>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</si>
  <si>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</si>
  <si>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</si>
  <si>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</si>
  <si>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</si>
  <si>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</si>
  <si>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</si>
  <si>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</si>
  <si>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</si>
  <si>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</si>
  <si>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</si>
  <si>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</si>
  <si>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</si>
  <si>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</si>
  <si>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</si>
  <si>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</si>
  <si>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</si>
  <si>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</si>
  <si>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</si>
  <si>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</si>
  <si>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</si>
  <si>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</si>
  <si>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</si>
  <si>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</si>
  <si>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</si>
  <si>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</si>
  <si>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</si>
  <si>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</si>
  <si>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</si>
  <si>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</si>
  <si>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</si>
  <si>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</si>
  <si>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</si>
  <si>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</si>
  <si>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</si>
  <si>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</si>
  <si>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</si>
  <si>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</si>
  <si>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</si>
  <si>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</si>
  <si>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</si>
  <si>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</si>
  <si>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</si>
  <si>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</si>
  <si>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</si>
  <si>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</si>
  <si>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</si>
  <si>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</si>
  <si>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</si>
  <si>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</si>
  <si>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</si>
  <si>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</si>
  <si>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</si>
  <si>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</si>
  <si>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</si>
  <si>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</si>
  <si>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</si>
  <si>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</si>
  <si>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</si>
  <si>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</si>
  <si>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</si>
  <si>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</si>
  <si>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</si>
  <si>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</si>
  <si>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</si>
  <si>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</si>
  <si>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</si>
  <si>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</si>
  <si>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</si>
  <si>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</si>
  <si>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</si>
  <si>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</si>
  <si>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</si>
  <si>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</si>
  <si>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</si>
  <si>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</si>
  <si>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</si>
  <si>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</si>
  <si>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</si>
  <si>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</si>
  <si>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</si>
  <si>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</si>
  <si>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</si>
  <si>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</si>
  <si>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</si>
  <si>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</si>
  <si>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</si>
  <si>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</si>
  <si>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</si>
  <si>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</si>
  <si>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</si>
  <si>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</si>
  <si>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</si>
  <si>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</si>
  <si>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</si>
  <si>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</si>
  <si>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</si>
  <si>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</si>
  <si>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</si>
  <si>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</si>
  <si>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</si>
  <si>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</si>
  <si>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</si>
  <si>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</si>
  <si>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</si>
  <si>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</si>
  <si>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</si>
  <si>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</si>
  <si>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</si>
  <si>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</si>
  <si>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</si>
  <si>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</si>
  <si>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</si>
  <si>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</si>
  <si>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</si>
  <si>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</si>
  <si>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</si>
  <si>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</si>
  <si>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</si>
  <si>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</si>
  <si>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</si>
  <si>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</si>
  <si>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</si>
  <si>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</si>
  <si>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</si>
  <si>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</si>
  <si>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</si>
  <si>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</si>
  <si>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</si>
  <si>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</si>
  <si>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</si>
  <si>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</si>
  <si>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</si>
  <si>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</si>
  <si>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</si>
  <si>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</si>
  <si>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</si>
  <si>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</si>
  <si>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</si>
  <si>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</si>
  <si>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</si>
  <si>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</si>
  <si>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</si>
  <si>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</si>
  <si>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</si>
  <si>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</si>
  <si>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</si>
  <si>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</si>
  <si>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</si>
  <si>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</si>
  <si>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</si>
  <si>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</si>
  <si>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</si>
  <si>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</si>
  <si>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</si>
  <si>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</si>
  <si>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</si>
  <si>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</si>
  <si>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</si>
  <si>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</si>
  <si>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</si>
  <si>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</si>
  <si>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</si>
  <si>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</si>
  <si>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</si>
  <si>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</si>
  <si>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</si>
  <si>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</si>
  <si>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</si>
  <si>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</si>
  <si>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</si>
  <si>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</si>
  <si>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</si>
  <si>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</si>
  <si>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</si>
  <si>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</si>
  <si>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</si>
  <si>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</si>
  <si>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</si>
  <si>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</si>
  <si>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</si>
  <si>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</si>
  <si>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</si>
  <si>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</si>
  <si>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</si>
  <si>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</si>
  <si>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</si>
  <si>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</si>
  <si>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</si>
  <si>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</si>
  <si>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</si>
  <si>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</si>
  <si>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</si>
  <si>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</si>
  <si>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</si>
  <si>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</si>
  <si>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</si>
  <si>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</si>
  <si>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</si>
  <si>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</si>
  <si>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</si>
  <si>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</si>
  <si>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</si>
  <si>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</si>
  <si>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</si>
  <si>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</si>
  <si>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</si>
  <si>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</si>
  <si>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</si>
  <si>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</si>
  <si>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</si>
  <si>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</si>
  <si>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</si>
  <si>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</si>
  <si>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</si>
  <si>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</si>
  <si>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</si>
  <si>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</si>
  <si>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</si>
  <si>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</si>
  <si>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</si>
  <si>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</si>
  <si>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</si>
  <si>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</si>
  <si>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</si>
  <si>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</si>
  <si>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</si>
  <si>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</si>
  <si>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</si>
  <si>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</si>
  <si>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</si>
  <si>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</si>
  <si>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</si>
  <si>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</si>
  <si>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</si>
  <si>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</si>
  <si>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</si>
  <si>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</si>
  <si>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</si>
  <si>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</si>
  <si>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</si>
  <si>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</si>
  <si>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</si>
  <si>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</si>
  <si>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</si>
  <si>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</si>
  <si>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</si>
  <si>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</si>
  <si>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</si>
  <si>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</si>
  <si>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</si>
  <si>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</si>
  <si>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</si>
  <si>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</si>
  <si>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</si>
  <si>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</si>
  <si>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</si>
  <si>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</si>
  <si>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</si>
  <si>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</si>
  <si>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</si>
  <si>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</si>
  <si>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</si>
  <si>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</si>
  <si>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</si>
  <si>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</si>
  <si>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</si>
  <si>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</si>
  <si>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</si>
  <si>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</si>
  <si>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</si>
  <si>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</si>
  <si>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</si>
  <si>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</si>
  <si>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</si>
  <si>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</si>
  <si>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</si>
  <si>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</si>
  <si>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</si>
  <si>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</si>
  <si>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</si>
  <si>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</si>
  <si>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</si>
  <si>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</si>
  <si>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</si>
  <si>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</si>
  <si>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</si>
  <si>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</si>
  <si>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</si>
  <si>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</si>
  <si>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</si>
  <si>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</si>
  <si>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</si>
  <si>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</si>
  <si>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</si>
  <si>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</si>
  <si>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</si>
  <si>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</si>
  <si>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</si>
  <si>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</si>
  <si>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</si>
  <si>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</si>
  <si>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</si>
  <si>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</si>
  <si>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</si>
  <si>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</si>
  <si>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</si>
  <si>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</si>
  <si>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</si>
  <si>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</si>
  <si>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</si>
  <si>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</si>
  <si>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</si>
  <si>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</si>
  <si>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</si>
  <si>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</si>
  <si>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</si>
  <si>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</si>
  <si>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</si>
  <si>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</si>
  <si>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</si>
  <si>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</si>
  <si>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</si>
  <si>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</si>
  <si>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</si>
  <si>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</si>
  <si>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</si>
  <si>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</si>
  <si>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</si>
  <si>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</si>
  <si>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</si>
  <si>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</si>
  <si>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</si>
  <si>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</si>
  <si>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</si>
  <si>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</si>
  <si>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</si>
  <si>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</si>
  <si>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</si>
  <si>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</si>
  <si>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</si>
  <si>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</si>
  <si>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</si>
  <si>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</si>
  <si>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</si>
  <si>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</si>
  <si>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</si>
  <si>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</si>
  <si>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</si>
  <si>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</si>
  <si>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</si>
  <si>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</si>
  <si>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</si>
  <si>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</si>
  <si>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</si>
  <si>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</si>
  <si>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</si>
  <si>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</si>
  <si>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</si>
  <si>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</si>
  <si>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</si>
  <si>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</si>
  <si>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</si>
  <si>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</si>
  <si>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</si>
  <si>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</si>
  <si>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</si>
  <si>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</si>
  <si>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</si>
  <si>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</si>
  <si>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</si>
  <si>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</si>
  <si>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</si>
  <si>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</si>
  <si>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</si>
  <si>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</si>
  <si>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</si>
  <si>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</si>
  <si>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</si>
  <si>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</si>
  <si>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</si>
  <si>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</si>
  <si>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</si>
  <si>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</si>
  <si>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</si>
  <si>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</si>
  <si>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</si>
  <si>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</si>
  <si>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</si>
  <si>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</si>
  <si>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</si>
  <si>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</si>
  <si>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</si>
  <si>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</si>
  <si>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</si>
  <si>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</si>
  <si>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</si>
  <si>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</si>
  <si>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</si>
  <si>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</si>
  <si>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</si>
  <si>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</si>
  <si>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</si>
  <si>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</si>
  <si>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</si>
  <si>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</si>
  <si>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</si>
  <si>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</si>
  <si>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</si>
  <si>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</si>
  <si>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</si>
  <si>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</si>
  <si>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</si>
  <si>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</si>
  <si>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</si>
  <si>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</si>
  <si>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</si>
  <si>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</si>
  <si>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</si>
  <si>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</si>
  <si>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</si>
  <si>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</si>
  <si>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</si>
  <si>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</si>
  <si>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</si>
  <si>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</si>
  <si>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</si>
  <si>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</si>
  <si>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</si>
  <si>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</si>
  <si>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</si>
  <si>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</si>
  <si>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</si>
  <si>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</si>
  <si>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</si>
  <si>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</si>
  <si>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</si>
  <si>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</si>
  <si>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</si>
  <si>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</si>
  <si>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</si>
  <si>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</si>
  <si>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</si>
  <si>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</si>
  <si>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</si>
  <si>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</si>
  <si>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</si>
  <si>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</si>
  <si>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</si>
  <si>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</si>
  <si>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</si>
  <si>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</si>
  <si>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</si>
  <si>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</si>
  <si>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</si>
  <si>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</si>
  <si>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</si>
  <si>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</si>
  <si>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</si>
  <si>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</si>
  <si>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</si>
  <si>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</si>
  <si>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</si>
  <si>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</si>
  <si>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</si>
  <si>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</si>
  <si>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</si>
  <si>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</si>
  <si>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</si>
  <si>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</si>
  <si>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</si>
  <si>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</si>
  <si>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</si>
  <si>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</si>
  <si>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</si>
  <si>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</si>
  <si>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</si>
  <si>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</si>
  <si>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</si>
  <si>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</si>
  <si>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</si>
  <si>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</si>
  <si>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</si>
  <si>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</si>
  <si>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</si>
  <si>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</si>
  <si>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</si>
  <si>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</si>
  <si>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</si>
  <si>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</si>
  <si>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</si>
  <si>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</si>
  <si>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</si>
  <si>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</si>
  <si>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</si>
  <si>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</si>
  <si>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</si>
  <si>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</si>
  <si>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</si>
  <si>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</si>
  <si>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</si>
  <si>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</si>
  <si>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</si>
  <si>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</si>
  <si>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</si>
  <si>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</si>
  <si>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</si>
  <si>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</si>
  <si>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</si>
  <si>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</si>
  <si>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</si>
  <si>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</si>
  <si>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</si>
  <si>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</si>
  <si>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</si>
  <si>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</si>
  <si>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</si>
  <si>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</si>
  <si>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</si>
  <si>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</si>
  <si>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</si>
  <si>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</si>
  <si>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</si>
  <si>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</si>
  <si>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</si>
  <si>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</si>
  <si>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</si>
  <si>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</si>
  <si>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</si>
  <si>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</si>
  <si>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</si>
  <si>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</si>
  <si>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</si>
  <si>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</si>
  <si>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</si>
  <si>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</si>
  <si>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</si>
  <si>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</si>
  <si>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</si>
  <si>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</si>
  <si>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</si>
  <si>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</si>
  <si>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</si>
  <si>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</si>
  <si>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</si>
  <si>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</si>
  <si>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</si>
  <si>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</si>
  <si>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</si>
  <si>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</si>
  <si>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</si>
  <si>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</si>
  <si>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</si>
  <si>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</si>
  <si>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</si>
  <si>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</si>
  <si>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</si>
  <si>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</si>
  <si>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</si>
  <si>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</si>
  <si>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</si>
  <si>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</si>
  <si>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</si>
  <si>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</si>
  <si>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</si>
  <si>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</si>
  <si>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</si>
  <si>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</si>
  <si>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</si>
  <si>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</si>
  <si>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</si>
  <si>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</si>
  <si>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</si>
  <si>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</si>
  <si>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</si>
  <si>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</si>
  <si>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</si>
  <si>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</si>
  <si>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</si>
  <si>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</si>
  <si>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</si>
  <si>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</si>
  <si>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</si>
  <si>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</si>
  <si>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</si>
  <si>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</si>
  <si>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</si>
  <si>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</si>
  <si>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</si>
  <si>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</si>
  <si>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</si>
  <si>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</si>
  <si>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</si>
  <si>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</si>
  <si>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</si>
  <si>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</si>
  <si>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</si>
  <si>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</si>
  <si>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</si>
  <si>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</si>
  <si>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</si>
  <si>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</si>
  <si>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</si>
  <si>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</si>
  <si>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</si>
  <si>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</si>
  <si>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</si>
  <si>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</si>
  <si>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</si>
  <si>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</si>
  <si>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</si>
  <si>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</si>
  <si>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</si>
  <si>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</si>
  <si>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</si>
  <si>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</si>
  <si>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</si>
  <si>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</si>
  <si>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</si>
  <si>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</si>
  <si>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</si>
  <si>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</si>
  <si>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</si>
  <si>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</si>
  <si>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</si>
  <si>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</si>
  <si>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</si>
  <si>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</si>
  <si>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</si>
  <si>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</si>
  <si>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</si>
  <si>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</si>
  <si>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</si>
  <si>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</si>
  <si>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</si>
  <si>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</si>
  <si>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</si>
  <si>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</si>
  <si>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</si>
  <si>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</si>
  <si>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</si>
  <si>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</si>
  <si>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</si>
  <si>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</si>
  <si>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</si>
  <si>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</si>
  <si>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</si>
  <si>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</si>
  <si>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</si>
  <si>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</si>
  <si>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</si>
  <si>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</si>
  <si>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</si>
  <si>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</si>
  <si>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</si>
  <si>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</si>
  <si>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</si>
  <si>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</si>
  <si>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</si>
  <si>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</si>
  <si>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</si>
  <si>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</si>
  <si>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</si>
  <si>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</si>
  <si>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</si>
  <si>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</si>
  <si>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</si>
  <si>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</si>
  <si>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</si>
  <si>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</si>
  <si>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</si>
  <si>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</si>
  <si>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</si>
  <si>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</si>
  <si>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</si>
  <si>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</si>
  <si>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</si>
  <si>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</si>
  <si>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</si>
  <si>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</si>
  <si>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</si>
  <si>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</si>
  <si>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</si>
  <si>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</si>
  <si>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</si>
  <si>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</si>
  <si>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</si>
  <si>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</si>
  <si>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</si>
  <si>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</si>
  <si>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</si>
  <si>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</si>
  <si>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</si>
  <si>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</si>
  <si>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</si>
  <si>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</si>
  <si>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</si>
  <si>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</si>
  <si>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</si>
  <si>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</si>
  <si>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</si>
  <si>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</si>
  <si>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</si>
  <si>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</si>
  <si>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</si>
  <si>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</si>
  <si>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</si>
  <si>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</si>
  <si>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</si>
  <si>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</si>
  <si>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</si>
  <si>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</si>
  <si>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</si>
  <si>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</si>
  <si>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</si>
  <si>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</si>
  <si>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</si>
  <si>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</si>
  <si>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</si>
  <si>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</si>
  <si>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</si>
  <si>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</si>
  <si>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</si>
  <si>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</si>
  <si>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</si>
  <si>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</si>
  <si>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</si>
  <si>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</si>
  <si>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</si>
  <si>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</si>
  <si>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</si>
  <si>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</si>
  <si>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</si>
  <si>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</si>
  <si>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</si>
  <si>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</si>
  <si>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</si>
  <si>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</si>
  <si>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</si>
  <si>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</si>
  <si>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</si>
  <si>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</si>
  <si>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</si>
  <si>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</si>
  <si>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</si>
  <si>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</si>
  <si>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</si>
  <si>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</si>
  <si>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</si>
  <si>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</si>
  <si>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</si>
  <si>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</si>
  <si>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</si>
  <si>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</si>
  <si>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</si>
  <si>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</si>
  <si>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</si>
  <si>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</si>
  <si>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</si>
  <si>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</si>
  <si>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</si>
  <si>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</si>
  <si>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</si>
  <si>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</si>
  <si>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</si>
  <si>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</si>
  <si>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</si>
  <si>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</si>
  <si>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</si>
  <si>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</si>
  <si>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</si>
  <si>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</si>
  <si>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</si>
  <si>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</si>
  <si>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</si>
  <si>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</si>
  <si>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</si>
  <si>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</si>
  <si>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</si>
  <si>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</si>
  <si>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</si>
  <si>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</si>
  <si>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</si>
  <si>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</si>
  <si>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</si>
  <si>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</si>
  <si>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</si>
  <si>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</si>
  <si>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</si>
  <si>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</si>
  <si>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</si>
  <si>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</si>
  <si>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</si>
  <si>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</si>
  <si>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</si>
  <si>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</si>
  <si>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</si>
  <si>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</si>
  <si>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</si>
  <si>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</si>
  <si>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</si>
  <si>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</si>
  <si>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</si>
  <si>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</si>
  <si>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</si>
  <si>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</si>
  <si>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</si>
  <si>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</si>
  <si>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</si>
  <si>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</si>
  <si>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</si>
  <si>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</si>
  <si>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</si>
  <si>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</si>
  <si>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</si>
  <si>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</si>
  <si>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</si>
  <si>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</si>
  <si>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</si>
  <si>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</si>
  <si>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</si>
  <si>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</si>
  <si>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</si>
  <si>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</si>
  <si>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</si>
  <si>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</si>
  <si>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</si>
  <si>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</si>
  <si>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</si>
  <si>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</si>
  <si>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</si>
  <si>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</si>
  <si>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</si>
  <si>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</si>
  <si>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</si>
  <si>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</si>
  <si>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</si>
  <si>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</si>
  <si>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</si>
  <si>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</si>
  <si>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</si>
  <si>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</si>
  <si>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</si>
  <si>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</si>
  <si>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</si>
  <si>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</si>
  <si>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</si>
  <si>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</si>
  <si>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</si>
  <si>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</si>
  <si>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</si>
  <si>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</si>
  <si>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</si>
  <si>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</si>
  <si>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</si>
  <si>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</si>
  <si>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</si>
  <si>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</si>
  <si>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</si>
  <si>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</si>
  <si>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</si>
  <si>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</si>
  <si>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</si>
  <si>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</si>
  <si>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</si>
  <si>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</si>
  <si>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</si>
  <si>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</si>
  <si>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</si>
  <si>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</si>
  <si>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</si>
  <si>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</si>
  <si>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</si>
  <si>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</si>
  <si>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</si>
  <si>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</si>
  <si>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</si>
  <si>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</si>
  <si>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</si>
  <si>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</si>
  <si>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</si>
  <si>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</si>
  <si>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</si>
  <si>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</si>
  <si>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</si>
  <si>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</si>
  <si>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</si>
  <si>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</si>
  <si>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</si>
  <si>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</si>
  <si>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</si>
  <si>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</si>
  <si>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</si>
  <si>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</si>
  <si>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</si>
  <si>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</si>
  <si>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</si>
  <si>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</si>
  <si>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</si>
  <si>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</si>
  <si>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</si>
  <si>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</si>
  <si>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</si>
  <si>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</si>
  <si>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</si>
  <si>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</si>
  <si>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</si>
  <si>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</si>
  <si>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</si>
  <si>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</si>
  <si>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</si>
  <si>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</si>
  <si>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</si>
  <si>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</si>
  <si>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</si>
  <si>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</si>
  <si>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</si>
  <si>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</si>
  <si>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</si>
  <si>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</si>
  <si>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</si>
  <si>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</si>
  <si>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</si>
  <si>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</si>
  <si>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</si>
  <si>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</si>
  <si>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</si>
  <si>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</si>
  <si>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</si>
  <si>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</si>
  <si>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</si>
  <si>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</si>
  <si>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</si>
  <si>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</si>
  <si>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</si>
  <si>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</si>
  <si>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</si>
  <si>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</si>
  <si>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</si>
  <si>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</si>
  <si>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</si>
  <si>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</si>
  <si>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</si>
  <si>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</si>
  <si>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</si>
  <si>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</si>
  <si>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</si>
  <si>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</si>
  <si>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</si>
  <si>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</si>
  <si>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</si>
  <si>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</si>
  <si>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</si>
  <si>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</si>
  <si>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</si>
  <si>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</si>
  <si>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</si>
  <si>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</si>
  <si>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</si>
  <si>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</si>
  <si>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</si>
  <si>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</si>
  <si>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</si>
  <si>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</si>
  <si>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</si>
  <si>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</si>
  <si>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</si>
  <si>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</si>
  <si>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</si>
  <si>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</si>
  <si>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</si>
  <si>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</si>
  <si>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</si>
  <si>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</si>
  <si>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</si>
  <si>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</si>
  <si>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</si>
  <si>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</si>
  <si>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</si>
  <si>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</si>
  <si>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</si>
  <si>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</si>
  <si>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</si>
  <si>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</si>
  <si>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</si>
  <si>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</si>
  <si>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</si>
  <si>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</si>
  <si>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</si>
  <si>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</si>
  <si>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</si>
  <si>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</si>
  <si>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</si>
  <si>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</si>
  <si>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</si>
  <si>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</si>
  <si>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</si>
  <si>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</si>
  <si>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</si>
  <si>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</si>
  <si>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</si>
  <si>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</si>
  <si>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</si>
  <si>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</si>
  <si>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</si>
  <si>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</si>
  <si>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</si>
  <si>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</si>
  <si>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</si>
  <si>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</si>
  <si>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</si>
  <si>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</si>
  <si>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</si>
  <si>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</si>
  <si>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</si>
  <si>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</si>
  <si>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</si>
  <si>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</si>
  <si>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</si>
  <si>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</si>
  <si>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</si>
  <si>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</si>
  <si>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</si>
  <si>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</si>
  <si>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</si>
  <si>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</si>
  <si>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</si>
  <si>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</si>
  <si>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</si>
  <si>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</si>
  <si>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</si>
  <si>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</si>
  <si>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</si>
  <si>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</si>
  <si>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</si>
  <si>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</si>
  <si>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</si>
  <si>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</si>
  <si>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</si>
  <si>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</si>
  <si>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</si>
  <si>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</si>
  <si>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</si>
  <si>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</si>
  <si>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</si>
  <si>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</si>
  <si>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</si>
  <si>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</si>
  <si>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</si>
  <si>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</si>
  <si>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</si>
  <si>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</si>
  <si>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</si>
  <si>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</si>
  <si>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</si>
  <si>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</si>
  <si>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</si>
  <si>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</si>
  <si>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</si>
  <si>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</si>
  <si>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</si>
  <si>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</si>
  <si>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</si>
  <si>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</si>
  <si>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</si>
  <si>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</si>
  <si>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</si>
  <si>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</si>
  <si>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</si>
  <si>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</si>
  <si>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</si>
  <si>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</si>
  <si>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</si>
  <si>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</si>
  <si>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</si>
  <si>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</si>
  <si>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</si>
  <si>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</si>
  <si>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</si>
  <si>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</si>
  <si>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</si>
  <si>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</si>
  <si>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</si>
  <si>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</si>
  <si>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</si>
  <si>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</si>
  <si>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</si>
  <si>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</si>
  <si>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</si>
  <si>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</si>
  <si>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</si>
  <si>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</si>
  <si>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</si>
  <si>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</si>
  <si>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</si>
  <si>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</si>
  <si>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</si>
  <si>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</si>
  <si>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</si>
  <si>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</si>
  <si>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</si>
  <si>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</si>
  <si>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</si>
  <si>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</si>
  <si>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</si>
  <si>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</si>
  <si>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</si>
  <si>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</si>
  <si>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</si>
  <si>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</si>
  <si>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</si>
  <si>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</si>
  <si>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</si>
  <si>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</si>
  <si>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</si>
  <si>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</si>
  <si>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</si>
  <si>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</si>
  <si>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</si>
  <si>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</si>
  <si>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</si>
  <si>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</si>
  <si>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</si>
  <si>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</si>
  <si>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</si>
  <si>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</si>
  <si>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</si>
  <si>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</si>
  <si>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</si>
  <si>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</si>
  <si>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</si>
  <si>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</si>
  <si>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</si>
  <si>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</si>
  <si>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</si>
  <si>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</si>
  <si>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</si>
  <si>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</si>
  <si>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</si>
  <si>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</si>
  <si>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</si>
  <si>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</si>
  <si>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</si>
  <si>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</si>
  <si>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</si>
  <si>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</si>
  <si>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</si>
  <si>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</si>
  <si>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</si>
  <si>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</si>
  <si>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</si>
  <si>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</si>
  <si>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</si>
  <si>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</si>
  <si>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</si>
  <si>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</si>
  <si>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</si>
  <si>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</si>
  <si>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</si>
  <si>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</si>
  <si>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</si>
  <si>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</si>
  <si>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</si>
  <si>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</si>
  <si>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</si>
  <si>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</si>
  <si>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</si>
  <si>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</si>
  <si>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</si>
  <si>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</si>
  <si>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</si>
  <si>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</si>
  <si>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</si>
  <si>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</si>
  <si>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</si>
  <si>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</si>
  <si>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</si>
  <si>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</si>
  <si>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</si>
  <si>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</si>
  <si>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</si>
  <si>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</si>
  <si>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</si>
  <si>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</si>
  <si>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</si>
  <si>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</si>
  <si>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</si>
  <si>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</si>
  <si>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</si>
  <si>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</si>
  <si>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</si>
  <si>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</si>
  <si>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</si>
  <si>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</si>
  <si>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</si>
  <si>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</si>
  <si>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</si>
  <si>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</si>
  <si>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</si>
  <si>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</si>
  <si>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</si>
  <si>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</si>
  <si>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</si>
  <si>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</si>
  <si>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</si>
  <si>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</si>
  <si>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</si>
  <si>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</si>
  <si>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</si>
  <si>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</si>
  <si>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</si>
  <si>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</si>
  <si>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</si>
  <si>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</si>
  <si>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</si>
  <si>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</si>
  <si>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</si>
  <si>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</si>
  <si>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</si>
  <si>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</si>
  <si>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</si>
  <si>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</si>
  <si>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</si>
  <si>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</si>
  <si>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</si>
  <si>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</si>
  <si>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</si>
  <si>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</si>
  <si>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</si>
  <si>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</si>
  <si>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</si>
  <si>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</si>
  <si>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</si>
  <si>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</si>
  <si>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</si>
  <si>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</si>
  <si>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</si>
  <si>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</si>
  <si>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</si>
  <si>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</si>
  <si>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</si>
  <si>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</si>
  <si>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</si>
  <si>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</si>
  <si>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</si>
  <si>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</si>
  <si>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</si>
  <si>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</si>
  <si>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</si>
  <si>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</si>
  <si>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</si>
  <si>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</si>
  <si>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</si>
  <si>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</si>
  <si>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</si>
  <si>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</si>
  <si>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</si>
  <si>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</si>
  <si>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</si>
  <si>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</si>
  <si>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</si>
  <si>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</si>
  <si>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</si>
  <si>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</si>
  <si>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</si>
  <si>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</si>
  <si>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</si>
  <si>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</si>
  <si>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</si>
  <si>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</si>
  <si>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</si>
  <si>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</si>
  <si>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</si>
  <si>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</si>
  <si>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</si>
  <si>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</si>
  <si>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</si>
  <si>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</si>
  <si>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</si>
  <si>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</si>
  <si>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</si>
  <si>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</si>
  <si>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</si>
  <si>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</si>
  <si>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</si>
  <si>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</si>
  <si>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</si>
  <si>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</si>
  <si>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</si>
  <si>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</si>
  <si>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</si>
  <si>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</si>
  <si>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</si>
  <si>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</si>
  <si>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</si>
  <si>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</si>
  <si>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</si>
  <si>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</si>
  <si>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</si>
  <si>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</si>
  <si>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</si>
  <si>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</si>
  <si>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</si>
  <si>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</si>
  <si>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</si>
  <si>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</si>
  <si>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</si>
  <si>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</si>
  <si>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</si>
  <si>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</si>
  <si>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</si>
  <si>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</si>
  <si>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</si>
  <si>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</si>
  <si>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</si>
  <si>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</si>
  <si>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</si>
  <si>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</si>
  <si>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</si>
  <si>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</si>
  <si>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</si>
  <si>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</si>
  <si>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</si>
  <si>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</si>
  <si>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</si>
  <si>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</si>
  <si>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</si>
  <si>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</si>
  <si>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</si>
  <si>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</si>
  <si>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</si>
  <si>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</si>
  <si>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</si>
  <si>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</si>
  <si>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</si>
  <si>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</si>
  <si>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</si>
  <si>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</si>
  <si>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</si>
  <si>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</si>
  <si>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</si>
  <si>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</si>
  <si>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</si>
  <si>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</si>
  <si>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</si>
  <si>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</si>
  <si>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</si>
  <si>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</si>
  <si>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</si>
  <si>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</si>
  <si>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</si>
  <si>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</si>
  <si>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</si>
  <si>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</si>
  <si>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</si>
  <si>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</si>
  <si>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</si>
  <si>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</si>
  <si>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</si>
  <si>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</si>
  <si>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</si>
  <si>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</si>
  <si>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</si>
  <si>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</si>
  <si>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</si>
  <si>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</si>
  <si>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</si>
  <si>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</si>
  <si>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</si>
  <si>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</si>
  <si>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</si>
  <si>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</si>
  <si>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</si>
  <si>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</si>
  <si>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</si>
  <si>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</si>
  <si>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</si>
  <si>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</si>
  <si>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</si>
  <si>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</si>
  <si>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</si>
  <si>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</si>
  <si>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</si>
  <si>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</si>
  <si>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</si>
  <si>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</si>
  <si>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</si>
  <si>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</si>
  <si>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</si>
  <si>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</si>
  <si>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</si>
  <si>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</si>
  <si>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</si>
  <si>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</si>
  <si>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</si>
  <si>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</si>
  <si>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</si>
  <si>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</si>
  <si>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</si>
  <si>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</si>
  <si>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</si>
  <si>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</si>
  <si>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</si>
  <si>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</si>
  <si>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</si>
  <si>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</si>
  <si>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</si>
  <si>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</si>
  <si>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</si>
  <si>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</si>
  <si>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</si>
  <si>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</si>
  <si>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</si>
  <si>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</si>
  <si>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</si>
  <si>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</si>
  <si>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</si>
  <si>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</si>
  <si>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</si>
  <si>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</si>
  <si>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</si>
  <si>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</si>
  <si>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</si>
  <si>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</si>
  <si>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</si>
  <si>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</si>
  <si>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</si>
  <si>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</si>
  <si>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</si>
  <si>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</si>
  <si>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</si>
  <si>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</si>
  <si>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</si>
  <si>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</si>
  <si>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</si>
  <si>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</si>
  <si>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</si>
  <si>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</si>
  <si>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</si>
  <si>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</si>
  <si>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</si>
  <si>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</si>
  <si>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</si>
  <si>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</si>
  <si>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</si>
  <si>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</si>
  <si>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</si>
  <si>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</si>
  <si>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</si>
  <si>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</si>
  <si>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</si>
  <si>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</si>
  <si>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</si>
  <si>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</si>
  <si>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</si>
  <si>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</si>
  <si>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</si>
  <si>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</si>
  <si>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</si>
  <si>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</si>
  <si>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</si>
  <si>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</si>
  <si>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</si>
  <si>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</si>
  <si>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</si>
  <si>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</si>
  <si>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</si>
  <si>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</si>
  <si>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</si>
  <si>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</si>
  <si>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</si>
  <si>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</si>
  <si>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</si>
  <si>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</si>
  <si>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</si>
  <si>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</si>
  <si>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</si>
  <si>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</si>
  <si>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</si>
  <si>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</si>
  <si>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</si>
  <si>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</si>
  <si>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</si>
  <si>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</si>
  <si>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</si>
  <si>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</si>
  <si>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</si>
  <si>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</si>
  <si>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</si>
  <si>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</si>
  <si>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</si>
  <si>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</si>
  <si>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</si>
  <si>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</si>
  <si>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</si>
  <si>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</si>
  <si>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</si>
  <si>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</si>
  <si>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</si>
  <si>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</si>
  <si>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</si>
  <si>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</si>
  <si>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</si>
  <si>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</si>
  <si>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</si>
  <si>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</si>
  <si>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</si>
  <si>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</si>
  <si>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</si>
  <si>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</si>
  <si>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</si>
  <si>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</si>
  <si>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</si>
  <si>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</si>
  <si>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</si>
  <si>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</si>
  <si>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</si>
  <si>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</si>
  <si>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</si>
  <si>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</si>
  <si>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</si>
  <si>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</si>
  <si>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</si>
  <si>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</si>
  <si>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</si>
  <si>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</si>
  <si>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</si>
  <si>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</si>
  <si>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</si>
  <si>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</si>
  <si>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</si>
  <si>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</si>
  <si>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</si>
  <si>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</si>
  <si>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</si>
  <si>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</si>
  <si>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</si>
  <si>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</si>
  <si>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</si>
  <si>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</si>
  <si>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</si>
  <si>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</si>
  <si>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</si>
  <si>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</si>
  <si>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</si>
  <si>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</si>
  <si>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</si>
  <si>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</si>
  <si>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</si>
  <si>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</si>
  <si>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</si>
  <si>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</si>
  <si>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</si>
  <si>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</si>
  <si>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</si>
  <si>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</si>
  <si>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</si>
  <si>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</si>
  <si>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</si>
  <si>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</si>
  <si>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</si>
  <si>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</si>
  <si>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</si>
  <si>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</si>
  <si>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</si>
  <si>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</si>
  <si>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</si>
  <si>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</si>
  <si>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</si>
  <si>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</si>
  <si>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</si>
  <si>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</si>
  <si>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</si>
  <si>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</si>
  <si>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</si>
  <si>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</si>
  <si>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</si>
  <si>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</si>
  <si>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</si>
  <si>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</si>
  <si>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</si>
  <si>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</si>
  <si>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</si>
  <si>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</si>
  <si>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</si>
  <si>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</si>
  <si>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</si>
  <si>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</si>
  <si>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</si>
  <si>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</si>
  <si>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</si>
  <si>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</si>
  <si>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</si>
  <si>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</si>
  <si>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</si>
  <si>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</si>
  <si>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</si>
  <si>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</si>
  <si>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</si>
  <si>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</si>
  <si>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</si>
  <si>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</si>
  <si>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</si>
  <si>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</si>
  <si>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</si>
  <si>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</si>
  <si>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</si>
  <si>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</si>
  <si>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</si>
  <si>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</si>
  <si>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</si>
  <si>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</si>
  <si>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</si>
  <si>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</si>
  <si>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</si>
  <si>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</si>
  <si>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</si>
  <si>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</si>
  <si>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</si>
  <si>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</si>
  <si>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</si>
  <si>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</si>
  <si>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</si>
  <si>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</si>
  <si>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</si>
  <si>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</si>
  <si>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</si>
  <si>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</si>
  <si>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</si>
  <si>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</si>
  <si>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</si>
  <si>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</si>
  <si>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</si>
  <si>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</si>
  <si>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</si>
  <si>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</si>
  <si>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</si>
  <si>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</si>
  <si>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</si>
  <si>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</si>
  <si>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</si>
  <si>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</si>
  <si>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</si>
  <si>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</si>
  <si>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</si>
  <si>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</si>
  <si>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</si>
  <si>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</si>
  <si>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</si>
  <si>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</si>
  <si>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</si>
  <si>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</si>
  <si>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</si>
  <si>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</si>
  <si>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</si>
  <si>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</si>
  <si>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</si>
  <si>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</si>
  <si>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</si>
  <si>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</si>
  <si>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</si>
  <si>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</si>
  <si>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</si>
  <si>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</si>
  <si>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</si>
  <si>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</si>
  <si>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</si>
  <si>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</si>
  <si>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</si>
  <si>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</si>
  <si>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</si>
  <si>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</si>
  <si>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</si>
  <si>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</si>
  <si>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</si>
  <si>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</si>
  <si>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</si>
  <si>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</si>
  <si>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</si>
  <si>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</si>
  <si>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</si>
  <si>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</si>
  <si>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</si>
  <si>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</si>
  <si>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</si>
  <si>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</si>
  <si>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</si>
  <si>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</si>
  <si>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</si>
  <si>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</si>
  <si>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</si>
  <si>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</si>
  <si>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</si>
  <si>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</si>
  <si>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</si>
  <si>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</si>
  <si>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</si>
  <si>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</si>
  <si>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</si>
  <si>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</si>
  <si>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</si>
  <si>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</si>
  <si>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</si>
  <si>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</si>
  <si>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</si>
  <si>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</si>
  <si>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</si>
  <si>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</si>
  <si>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</si>
  <si>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</si>
  <si>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</si>
  <si>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</si>
  <si>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</si>
  <si>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</si>
  <si>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</si>
  <si>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</si>
  <si>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</si>
  <si>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</si>
  <si>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</si>
  <si>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</si>
  <si>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</si>
  <si>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</si>
  <si>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</si>
  <si>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</si>
  <si>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</si>
  <si>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</si>
  <si>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</si>
  <si>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</si>
  <si>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</si>
  <si>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</si>
  <si>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</si>
  <si>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</si>
  <si>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</si>
  <si>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</si>
  <si>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</si>
  <si>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</si>
  <si>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</si>
  <si>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</si>
  <si>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</si>
  <si>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</si>
  <si>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</si>
  <si>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</si>
  <si>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</si>
  <si>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</si>
  <si>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</si>
  <si>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</si>
  <si>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</si>
  <si>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</si>
  <si>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</si>
  <si>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</si>
  <si>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</si>
  <si>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</si>
  <si>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</si>
  <si>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</si>
  <si>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</si>
  <si>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</si>
  <si>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</si>
  <si>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</si>
  <si>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</si>
  <si>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</si>
  <si>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</si>
  <si>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</si>
  <si>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</si>
  <si>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</si>
  <si>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</si>
  <si>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</si>
  <si>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</si>
  <si>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</si>
  <si>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</si>
  <si>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</si>
  <si>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</si>
  <si>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</si>
  <si>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</si>
  <si>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</si>
  <si>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</si>
  <si>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</si>
  <si>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</si>
  <si>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</si>
  <si>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</si>
  <si>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</si>
  <si>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</si>
  <si>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</si>
  <si>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</si>
  <si>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</si>
  <si>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</si>
  <si>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</si>
  <si>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</si>
  <si>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</si>
  <si>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</si>
  <si>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</si>
  <si>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</si>
  <si>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</si>
  <si>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</si>
  <si>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</si>
  <si>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</si>
  <si>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</si>
  <si>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</si>
  <si>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</si>
  <si>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</si>
  <si>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</si>
  <si>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</si>
  <si>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</si>
  <si>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</si>
  <si>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</si>
  <si>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</si>
  <si>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</si>
  <si>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</si>
  <si>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</si>
  <si>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</si>
  <si>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</si>
  <si>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</si>
  <si>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</si>
  <si>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</si>
  <si>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</si>
  <si>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</si>
  <si>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</si>
  <si>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</si>
  <si>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</si>
  <si>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</si>
  <si>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</si>
  <si>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</si>
  <si>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</si>
  <si>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</si>
  <si>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</si>
  <si>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</si>
  <si>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</si>
  <si>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</si>
  <si>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</si>
  <si>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</si>
  <si>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</si>
  <si>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</si>
  <si>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</si>
  <si>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</si>
  <si>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</si>
  <si>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</si>
  <si>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</si>
  <si>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</si>
  <si>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</si>
  <si>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</si>
  <si>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</si>
  <si>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</si>
  <si>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</si>
  <si>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</si>
  <si>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</si>
  <si>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</si>
  <si>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</si>
  <si>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</si>
  <si>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</si>
  <si>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</si>
  <si>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</si>
  <si>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</si>
  <si>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</si>
  <si>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</si>
  <si>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</si>
  <si>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</si>
  <si>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</si>
  <si>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</si>
  <si>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</si>
  <si>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</si>
  <si>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</si>
  <si>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</si>
  <si>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</si>
  <si>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</si>
  <si>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</si>
  <si>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</si>
  <si>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</si>
  <si>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</si>
  <si>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</si>
  <si>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</si>
  <si>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</si>
  <si>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</si>
  <si>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</si>
  <si>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</si>
  <si>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</si>
  <si>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</si>
  <si>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</si>
  <si>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</si>
  <si>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</si>
  <si>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</si>
  <si>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</si>
  <si>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</si>
  <si>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</si>
  <si>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</si>
  <si>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</si>
  <si>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</si>
  <si>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</si>
  <si>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</si>
  <si>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</si>
  <si>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</si>
  <si>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</si>
  <si>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</si>
  <si>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</si>
  <si>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</si>
  <si>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</si>
  <si>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</si>
  <si>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</si>
  <si>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</si>
  <si>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</si>
  <si>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</si>
  <si>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</si>
  <si>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</si>
  <si>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</si>
  <si>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</si>
  <si>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</si>
  <si>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</si>
  <si>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</si>
  <si>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</si>
  <si>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</si>
  <si>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</si>
  <si>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</si>
  <si>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</si>
  <si>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</si>
  <si>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</si>
  <si>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</si>
  <si>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</si>
  <si>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</si>
  <si>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</si>
  <si>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</si>
  <si>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</si>
  <si>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</si>
  <si>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</si>
  <si>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</si>
  <si>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</si>
  <si>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</si>
  <si>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</si>
  <si>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</si>
  <si>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</si>
  <si>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</si>
  <si>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</si>
  <si>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</si>
  <si>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</si>
  <si>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</si>
  <si>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</si>
  <si>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</si>
  <si>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</si>
  <si>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</si>
  <si>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</si>
  <si>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</si>
  <si>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</si>
  <si>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</si>
  <si>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</si>
  <si>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</si>
  <si>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</si>
  <si>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</si>
  <si>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</si>
  <si>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</si>
  <si>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</si>
  <si>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</si>
  <si>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</si>
  <si>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</si>
  <si>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</si>
  <si>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</si>
  <si>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</si>
  <si>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</si>
  <si>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</si>
  <si>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</si>
  <si>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</si>
  <si>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</si>
  <si>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</si>
  <si>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</si>
  <si>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</si>
  <si>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</si>
  <si>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</si>
  <si>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</si>
  <si>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</si>
  <si>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</si>
  <si>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</si>
  <si>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</si>
  <si>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</si>
  <si>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</si>
  <si>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</si>
  <si>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</si>
  <si>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</si>
  <si>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</si>
  <si>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</si>
  <si>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</si>
  <si>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</si>
  <si>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</si>
  <si>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</si>
  <si>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</si>
  <si>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</si>
  <si>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</si>
  <si>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</si>
  <si>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</si>
  <si>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</si>
  <si>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</si>
  <si>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</si>
  <si>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</si>
  <si>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</si>
  <si>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</si>
  <si>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</si>
  <si>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</si>
  <si>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</si>
  <si>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</si>
  <si>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</si>
  <si>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</si>
  <si>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</si>
  <si>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</si>
  <si>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</si>
  <si>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</si>
  <si>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</si>
  <si>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</si>
  <si>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</si>
  <si>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</si>
  <si>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</si>
  <si>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</si>
  <si>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</si>
  <si>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</si>
  <si>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</si>
  <si>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</si>
  <si>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</si>
  <si>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</si>
  <si>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</si>
  <si>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</si>
  <si>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</si>
  <si>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</si>
  <si>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</si>
  <si>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</si>
  <si>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</si>
  <si>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</si>
  <si>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</si>
  <si>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</si>
  <si>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</si>
  <si>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</si>
  <si>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</si>
  <si>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</si>
  <si>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</si>
  <si>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</si>
  <si>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</si>
  <si>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</si>
  <si>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</si>
  <si>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</si>
  <si>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</si>
  <si>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</si>
  <si>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</si>
  <si>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</si>
  <si>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</si>
  <si>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</si>
  <si>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</si>
  <si>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</si>
  <si>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</si>
  <si>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</si>
  <si>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</si>
  <si>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</si>
  <si>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</si>
  <si>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</si>
  <si>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</si>
  <si>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</si>
  <si>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</si>
  <si>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</si>
  <si>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</si>
  <si>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</si>
  <si>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</si>
  <si>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</si>
  <si>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</si>
  <si>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</si>
  <si>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</si>
  <si>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</si>
  <si>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</si>
  <si>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</si>
  <si>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</si>
  <si>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</si>
  <si>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</si>
  <si>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</si>
  <si>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</si>
  <si>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</si>
  <si>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</si>
  <si>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</si>
  <si>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</si>
  <si>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</si>
  <si>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</si>
  <si>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</si>
  <si>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</si>
  <si>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</si>
  <si>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</si>
  <si>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</si>
  <si>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</si>
  <si>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</si>
  <si>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</si>
  <si>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</si>
  <si>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</si>
  <si>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</si>
  <si>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</si>
  <si>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</si>
  <si>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</si>
  <si>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</si>
  <si>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</si>
  <si>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</si>
  <si>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</si>
  <si>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</si>
  <si>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</si>
  <si>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</si>
  <si>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</si>
  <si>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</si>
  <si>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</si>
  <si>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</si>
  <si>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</si>
  <si>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</si>
  <si>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</si>
  <si>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</si>
  <si>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</si>
  <si>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</si>
  <si>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</si>
  <si>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</si>
  <si>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</si>
  <si>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</si>
  <si>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</si>
  <si>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</si>
  <si>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</si>
  <si>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</si>
  <si>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</si>
  <si>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</si>
  <si>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</si>
  <si>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</si>
  <si>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</si>
  <si>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</si>
  <si>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</si>
  <si>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</si>
  <si>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</si>
  <si>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</si>
  <si>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</si>
  <si>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</si>
  <si>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</si>
  <si>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</si>
  <si>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</si>
  <si>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</si>
  <si>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</si>
  <si>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</si>
  <si>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</si>
  <si>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</si>
  <si>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</si>
  <si>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</si>
  <si>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</si>
  <si>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</si>
  <si>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</si>
  <si>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</si>
  <si>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</si>
  <si>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</si>
  <si>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</si>
  <si>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</si>
  <si>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</si>
  <si>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</si>
  <si>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</si>
  <si>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</si>
  <si>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</si>
  <si>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</si>
  <si>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</si>
  <si>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</si>
  <si>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</si>
  <si>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</si>
  <si>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</si>
  <si>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</si>
  <si>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</si>
  <si>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</si>
  <si>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</si>
  <si>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</si>
  <si>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</si>
  <si>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</si>
  <si>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</si>
  <si>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</si>
  <si>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</si>
  <si>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</si>
  <si>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</si>
  <si>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</si>
  <si>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</si>
  <si>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</si>
  <si>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</si>
  <si>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</si>
  <si>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</si>
  <si>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</si>
  <si>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</si>
  <si>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</si>
  <si>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</si>
  <si>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</si>
  <si>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</si>
  <si>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</si>
  <si>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</si>
  <si>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</si>
  <si>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</si>
  <si>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</si>
  <si>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</si>
  <si>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</si>
  <si>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</si>
  <si>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</si>
  <si>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</si>
  <si>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</si>
  <si>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</si>
  <si>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</si>
  <si>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</si>
  <si>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</si>
  <si>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</si>
  <si>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</si>
  <si>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</si>
  <si>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</si>
  <si>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</si>
  <si>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</si>
  <si>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</si>
  <si>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</si>
  <si>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</si>
  <si>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</si>
  <si>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</si>
  <si>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</si>
  <si>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</si>
  <si>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</si>
  <si>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</si>
  <si>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</si>
  <si>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</si>
  <si>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</si>
  <si>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</si>
  <si>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</si>
  <si>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</si>
  <si>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</si>
  <si>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</si>
  <si>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</si>
  <si>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</si>
  <si>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</si>
  <si>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</si>
  <si>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</si>
  <si>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</si>
  <si>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</si>
  <si>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</si>
  <si>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</si>
  <si>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</si>
  <si>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</si>
  <si>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</si>
  <si>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</si>
  <si>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</si>
  <si>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</si>
  <si>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</si>
  <si>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</si>
  <si>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</si>
  <si>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</si>
  <si>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</si>
  <si>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</si>
  <si>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</si>
  <si>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</si>
  <si>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</si>
  <si>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</si>
  <si>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</si>
  <si>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</si>
  <si>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</si>
  <si>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</si>
  <si>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</si>
  <si>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</si>
  <si>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</si>
  <si>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</si>
  <si>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</si>
  <si>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</si>
  <si>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</si>
  <si>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</si>
  <si>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</si>
  <si>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</si>
  <si>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</si>
  <si>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</si>
  <si>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</si>
  <si>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</si>
  <si>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</si>
  <si>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</si>
  <si>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</si>
  <si>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</si>
  <si>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</si>
  <si>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</si>
  <si>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</si>
  <si>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</si>
  <si>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</si>
  <si>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</si>
  <si>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</si>
  <si>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</si>
  <si>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</si>
  <si>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</si>
  <si>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</si>
  <si>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</si>
  <si>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</si>
  <si>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</si>
  <si>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</si>
  <si>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</si>
  <si>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</si>
  <si>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</si>
  <si>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</si>
  <si>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</si>
  <si>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</si>
  <si>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</si>
  <si>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</si>
  <si>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</si>
  <si>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</si>
  <si>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</si>
  <si>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</si>
  <si>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</si>
  <si>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</si>
  <si>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</si>
  <si>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</si>
  <si>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</si>
  <si>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</si>
  <si>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</si>
  <si>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</si>
  <si>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</si>
  <si>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</si>
  <si>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</si>
  <si>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</si>
  <si>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</si>
  <si>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</si>
  <si>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</si>
  <si>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</si>
  <si>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</si>
  <si>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</si>
  <si>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</si>
  <si>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</si>
  <si>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</si>
  <si>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</si>
  <si>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</si>
  <si>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</si>
  <si>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</si>
  <si>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</si>
  <si>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</si>
  <si>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</si>
  <si>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</si>
  <si>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</si>
  <si>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</si>
  <si>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</si>
  <si>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</si>
  <si>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</si>
  <si>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</si>
  <si>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</si>
  <si>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</si>
  <si>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</si>
  <si>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</si>
  <si>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</si>
  <si>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</si>
  <si>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</si>
  <si>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</si>
  <si>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</si>
  <si>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</si>
  <si>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</si>
  <si>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</si>
  <si>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</si>
  <si>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</si>
  <si>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</si>
  <si>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</si>
  <si>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</si>
  <si>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</si>
  <si>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</si>
  <si>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</si>
  <si>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</si>
  <si>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</si>
  <si>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</si>
  <si>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</si>
  <si>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</si>
  <si>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</si>
  <si>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</si>
  <si>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</si>
  <si>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</si>
  <si>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</si>
  <si>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</si>
  <si>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</si>
  <si>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</si>
  <si>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</si>
  <si>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</si>
  <si>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</si>
  <si>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</si>
  <si>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</si>
  <si>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</si>
  <si>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</si>
  <si>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</si>
  <si>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</si>
  <si>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</si>
  <si>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</si>
  <si>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</si>
  <si>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</si>
  <si>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</si>
  <si>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</si>
  <si>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</si>
  <si>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</si>
  <si>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</si>
  <si>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</si>
  <si>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</si>
  <si>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</si>
  <si>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</si>
  <si>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</si>
  <si>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</si>
  <si>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</si>
  <si>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</si>
  <si>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</si>
  <si>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</si>
  <si>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</si>
  <si>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</si>
  <si>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</si>
  <si>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</si>
  <si>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</si>
  <si>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</si>
  <si>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</si>
  <si>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</si>
  <si>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</si>
  <si>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</si>
  <si>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</si>
  <si>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</si>
  <si>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</si>
  <si>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</si>
  <si>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</si>
  <si>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</si>
  <si>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</si>
  <si>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</si>
  <si>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</si>
  <si>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</si>
  <si>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</si>
  <si>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</si>
  <si>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</si>
  <si>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</si>
  <si>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</si>
  <si>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</si>
  <si>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</si>
  <si>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</si>
  <si>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</si>
  <si>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</si>
  <si>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</si>
  <si>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</si>
  <si>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</si>
  <si>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</si>
  <si>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</si>
  <si>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</si>
  <si>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</si>
  <si>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</si>
  <si>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</si>
  <si>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</si>
  <si>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</si>
  <si>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</si>
  <si>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</si>
  <si>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</si>
  <si>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</si>
  <si>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</si>
  <si>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</si>
  <si>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</si>
  <si>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</si>
  <si>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</si>
  <si>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</si>
  <si>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</si>
  <si>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</si>
  <si>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</si>
  <si>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</si>
  <si>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</si>
  <si>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</si>
  <si>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</si>
  <si>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</si>
  <si>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</si>
  <si>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</si>
  <si>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</si>
  <si>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</si>
  <si>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</si>
  <si>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</si>
  <si>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</si>
  <si>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</si>
  <si>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</si>
  <si>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</si>
  <si>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</si>
  <si>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</si>
  <si>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</si>
  <si>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</si>
  <si>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</si>
  <si>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</si>
  <si>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</si>
  <si>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</si>
  <si>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</si>
  <si>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</si>
  <si>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</si>
  <si>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</si>
  <si>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</si>
  <si>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</si>
  <si>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</si>
  <si>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</si>
  <si>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</si>
  <si>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</si>
  <si>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</si>
  <si>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</si>
  <si>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</si>
  <si>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</si>
  <si>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</si>
  <si>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</si>
  <si>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</si>
  <si>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</si>
  <si>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</si>
  <si>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</si>
  <si>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</si>
  <si>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</si>
  <si>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</si>
  <si>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</si>
  <si>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</si>
  <si>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</si>
  <si>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</si>
  <si>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</si>
  <si>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</si>
  <si>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</si>
  <si>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</si>
  <si>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</si>
  <si>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</si>
  <si>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</si>
  <si>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</si>
  <si>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</si>
  <si>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</si>
  <si>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</si>
  <si>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</si>
  <si>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</si>
  <si>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</si>
  <si>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</si>
  <si>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</si>
  <si>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</si>
  <si>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</si>
  <si>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</si>
  <si>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</si>
  <si>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</si>
  <si>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</si>
  <si>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</si>
  <si>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</si>
  <si>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</si>
  <si>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</si>
  <si>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</si>
  <si>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</si>
  <si>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</si>
  <si>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</si>
  <si>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</si>
  <si>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</si>
  <si>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</si>
  <si>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</si>
  <si>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</si>
  <si>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</si>
  <si>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</si>
  <si>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</si>
  <si>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</si>
  <si>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</si>
  <si>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</si>
  <si>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</si>
  <si>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</si>
  <si>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</si>
  <si>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</si>
  <si>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</si>
  <si>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</si>
  <si>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</si>
  <si>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</si>
  <si>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</si>
  <si>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</si>
  <si>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</si>
  <si>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</si>
  <si>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</si>
  <si>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</si>
  <si>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</si>
  <si>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</si>
  <si>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</si>
  <si>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</si>
  <si>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</si>
  <si>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</si>
  <si>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</si>
  <si>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</si>
  <si>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</si>
  <si>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</si>
  <si>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</si>
  <si>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</si>
  <si>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</si>
  <si>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</si>
  <si>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</si>
  <si>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</si>
  <si>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</si>
  <si>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</si>
  <si>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</si>
  <si>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</si>
  <si>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</si>
  <si>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</si>
  <si>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</si>
  <si>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</si>
  <si>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</si>
  <si>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</si>
  <si>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</si>
  <si>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</si>
  <si>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</si>
  <si>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</si>
  <si>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</si>
  <si>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</si>
  <si>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</si>
  <si>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</si>
  <si>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</si>
  <si>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</si>
  <si>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</si>
  <si>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</si>
  <si>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</si>
  <si>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</si>
  <si>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</si>
  <si>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</si>
  <si>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</si>
  <si>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</si>
  <si>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</si>
  <si>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</si>
  <si>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</si>
  <si>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</si>
  <si>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</si>
  <si>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</si>
  <si>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</si>
  <si>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</si>
  <si>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</si>
  <si>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</si>
  <si>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</si>
  <si>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</si>
  <si>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</si>
  <si>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</si>
  <si>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</si>
  <si>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</si>
  <si>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</si>
  <si>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</si>
  <si>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</si>
  <si>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</si>
  <si>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</si>
  <si>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</si>
  <si>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</si>
  <si>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</si>
  <si>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</si>
  <si>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</si>
  <si>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</si>
  <si>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</si>
  <si>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</si>
  <si>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</si>
  <si>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</si>
  <si>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</si>
  <si>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</si>
  <si>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</si>
  <si>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</si>
  <si>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</si>
  <si>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</si>
  <si>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</si>
  <si>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</si>
  <si>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</si>
  <si>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</si>
  <si>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</si>
  <si>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</si>
  <si>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</si>
  <si>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</si>
  <si>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</si>
  <si>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</si>
  <si>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</si>
  <si>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</si>
  <si>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</si>
  <si>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</si>
  <si>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</si>
  <si>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</si>
  <si>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</si>
  <si>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</si>
  <si>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</si>
  <si>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</si>
  <si>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</si>
  <si>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</si>
  <si>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</si>
  <si>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</si>
  <si>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</si>
  <si>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</si>
  <si>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</si>
  <si>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</si>
  <si>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</si>
  <si>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</si>
  <si>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</si>
  <si>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</si>
  <si>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</si>
  <si>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</si>
  <si>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</si>
  <si>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</si>
  <si>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</si>
  <si>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</si>
  <si>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</si>
  <si>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</si>
  <si>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</si>
  <si>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</si>
  <si>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</si>
  <si>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</si>
  <si>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</si>
  <si>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</si>
  <si>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</si>
  <si>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</si>
  <si>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</si>
  <si>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</si>
  <si>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</si>
  <si>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</si>
  <si>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</si>
  <si>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</si>
  <si>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</si>
  <si>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</si>
  <si>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</si>
  <si>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</si>
  <si>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</si>
  <si>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</si>
  <si>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</si>
  <si>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</si>
  <si>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</si>
  <si>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</si>
  <si>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</si>
  <si>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</si>
  <si>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</si>
  <si>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</si>
  <si>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</si>
  <si>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</si>
  <si>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</si>
  <si>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</si>
  <si>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</si>
  <si>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</si>
  <si>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</si>
  <si>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</si>
  <si>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</si>
  <si>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</si>
  <si>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</si>
  <si>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</si>
  <si>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</si>
  <si>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</si>
  <si>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</si>
  <si>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</si>
  <si>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</si>
  <si>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</si>
  <si>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</si>
  <si>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</si>
  <si>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</si>
  <si>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</si>
  <si>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</si>
  <si>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</si>
  <si>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</si>
  <si>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</si>
  <si>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</si>
  <si>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</si>
  <si>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</si>
  <si>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</si>
  <si>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</si>
  <si>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</si>
  <si>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</si>
  <si>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</si>
  <si>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</si>
  <si>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</si>
  <si>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</si>
  <si>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</si>
  <si>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</si>
  <si>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</si>
  <si>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</si>
  <si>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</si>
  <si>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</si>
  <si>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</si>
  <si>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</si>
  <si>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</si>
  <si>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</si>
  <si>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</si>
  <si>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</si>
  <si>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</si>
  <si>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</si>
  <si>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</si>
  <si>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</si>
  <si>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</si>
  <si>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</si>
  <si>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</si>
  <si>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</si>
  <si>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</si>
  <si>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</si>
  <si>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</si>
  <si>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</si>
  <si>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</si>
  <si>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</si>
  <si>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</si>
  <si>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</si>
  <si>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</si>
  <si>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</si>
  <si>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</si>
  <si>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</si>
  <si>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</si>
  <si>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</si>
  <si>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</si>
  <si>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</si>
  <si>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</si>
  <si>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</si>
  <si>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</si>
  <si>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</si>
  <si>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</si>
  <si>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</si>
  <si>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</si>
  <si>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</si>
  <si>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</si>
  <si>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</si>
  <si>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</si>
  <si>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</si>
  <si>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</si>
  <si>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</si>
  <si>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</si>
  <si>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</si>
  <si>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</si>
  <si>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</si>
  <si>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</si>
  <si>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</si>
  <si>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</si>
  <si>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</si>
  <si>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</si>
  <si>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</si>
  <si>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</si>
  <si>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</si>
  <si>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</si>
  <si>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</si>
  <si>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</si>
  <si>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</si>
  <si>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</si>
  <si>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</si>
  <si>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</si>
  <si>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</si>
  <si>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</si>
  <si>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</si>
  <si>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</si>
  <si>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</si>
  <si>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</si>
  <si>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</si>
  <si>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</si>
  <si>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</si>
  <si>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</si>
  <si>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</si>
  <si>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</si>
  <si>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</si>
  <si>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</si>
  <si>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</si>
  <si>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</si>
  <si>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</si>
  <si>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</si>
  <si>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</si>
  <si>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</si>
  <si>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</si>
  <si>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</si>
  <si>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</si>
  <si>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</si>
  <si>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</si>
  <si>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</si>
  <si>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</si>
  <si>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</si>
  <si>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</si>
  <si>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</si>
  <si>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</si>
  <si>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</si>
  <si>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</si>
  <si>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</si>
  <si>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</si>
  <si>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</si>
  <si>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</si>
  <si>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</si>
  <si>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</si>
  <si>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</si>
  <si>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</si>
  <si>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</si>
  <si>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</si>
  <si>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</si>
  <si>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</si>
  <si>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</si>
  <si>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</si>
  <si>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</si>
  <si>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</si>
  <si>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</si>
  <si>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</si>
  <si>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</si>
  <si>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</si>
  <si>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</si>
  <si>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</si>
  <si>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</si>
  <si>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</si>
  <si>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</si>
  <si>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</si>
  <si>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</si>
  <si>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</si>
  <si>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</si>
  <si>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</si>
  <si>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</si>
  <si>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</si>
  <si>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</si>
  <si>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</si>
  <si>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</si>
  <si>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</si>
  <si>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</si>
  <si>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</si>
  <si>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</si>
  <si>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</si>
  <si>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</si>
  <si>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</si>
  <si>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</si>
  <si>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</si>
  <si>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</si>
  <si>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</si>
  <si>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</si>
  <si>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</si>
  <si>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</si>
  <si>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</si>
  <si>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</si>
  <si>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</si>
  <si>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</si>
  <si>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</si>
  <si>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</si>
  <si>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</si>
  <si>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</si>
  <si>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</si>
  <si>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</si>
  <si>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</si>
  <si>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</si>
  <si>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</si>
  <si>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</si>
  <si>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</si>
  <si>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</si>
  <si>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</si>
  <si>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</si>
  <si>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</si>
  <si>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</si>
  <si>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</si>
  <si>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</si>
  <si>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</si>
  <si>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</si>
  <si>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</si>
  <si>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</si>
  <si>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</si>
  <si>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</si>
  <si>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</si>
  <si>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</si>
  <si>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</si>
  <si>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</si>
  <si>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</si>
  <si>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</si>
  <si>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</si>
  <si>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</si>
  <si>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</si>
  <si>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</si>
  <si>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</si>
  <si>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</si>
  <si>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</si>
  <si>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</si>
  <si>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</si>
  <si>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</si>
  <si>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</si>
  <si>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</si>
  <si>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</si>
  <si>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</si>
  <si>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</si>
  <si>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</si>
  <si>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</si>
  <si>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</si>
  <si>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</si>
  <si>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</si>
  <si>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</si>
  <si>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</si>
  <si>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</si>
  <si>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</si>
  <si>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</si>
  <si>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</si>
  <si>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</si>
  <si>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</si>
  <si>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</si>
  <si>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</si>
  <si>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</si>
  <si>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</si>
  <si>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</si>
  <si>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</si>
  <si>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</si>
  <si>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</si>
  <si>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</si>
  <si>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</si>
  <si>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</si>
  <si>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</si>
  <si>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</si>
  <si>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</si>
  <si>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</si>
  <si>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</si>
  <si>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</si>
  <si>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</si>
  <si>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</si>
  <si>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</si>
  <si>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</si>
  <si>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</si>
  <si>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</si>
  <si>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</si>
  <si>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</si>
  <si>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</si>
  <si>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</si>
  <si>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</si>
  <si>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</si>
  <si>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</si>
  <si>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</si>
  <si>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</si>
  <si>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</si>
  <si>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</si>
  <si>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</si>
  <si>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</si>
  <si>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</si>
  <si>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</si>
  <si>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</si>
  <si>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</si>
  <si>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</si>
  <si>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</si>
  <si>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</si>
  <si>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</si>
  <si>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</si>
  <si>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</si>
  <si>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</si>
  <si>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</si>
  <si>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</si>
  <si>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</si>
  <si>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</si>
  <si>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</si>
  <si>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</si>
  <si>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</si>
  <si>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</si>
  <si>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</si>
  <si>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</si>
  <si>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</si>
  <si>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</si>
  <si>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</si>
  <si>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</si>
  <si>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</si>
  <si>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</si>
  <si>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</si>
  <si>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</si>
  <si>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</si>
  <si>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</si>
  <si>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</si>
  <si>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</si>
  <si>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</si>
  <si>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</si>
  <si>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</si>
  <si>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</si>
  <si>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</si>
  <si>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</si>
  <si>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</si>
  <si>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</si>
  <si>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</si>
  <si>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</si>
  <si>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</si>
  <si>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</si>
  <si>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</si>
  <si>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</si>
  <si>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</si>
  <si>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</si>
  <si>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</si>
  <si>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</si>
  <si>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</si>
  <si>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</si>
  <si>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</si>
  <si>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</si>
  <si>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</si>
  <si>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</si>
  <si>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</si>
  <si>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</si>
  <si>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</si>
  <si>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</si>
  <si>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</si>
  <si>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</si>
  <si>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</si>
  <si>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</si>
  <si>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</si>
  <si>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</si>
  <si>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</si>
  <si>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</si>
  <si>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</si>
  <si>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</si>
  <si>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</si>
  <si>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</si>
  <si>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</si>
  <si>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</si>
  <si>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</si>
  <si>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</si>
  <si>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</si>
  <si>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</si>
  <si>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</si>
  <si>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</si>
  <si>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</si>
  <si>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</si>
  <si>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</si>
  <si>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</si>
  <si>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</si>
  <si>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</si>
  <si>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</si>
  <si>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</si>
  <si>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</si>
  <si>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</si>
  <si>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</si>
  <si>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</si>
  <si>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</si>
  <si>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</si>
  <si>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</si>
  <si>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</si>
  <si>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</si>
  <si>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</si>
  <si>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</si>
  <si>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</si>
  <si>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</si>
  <si>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</si>
  <si>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</si>
  <si>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</si>
  <si>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</si>
  <si>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</si>
  <si>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</si>
  <si>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</si>
  <si>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</si>
  <si>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</si>
  <si>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</si>
  <si>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</si>
  <si>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</si>
  <si>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</si>
  <si>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</si>
  <si>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</si>
  <si>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</si>
  <si>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</si>
  <si>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</si>
  <si>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</si>
  <si>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</si>
  <si>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</si>
  <si>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</si>
  <si>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</si>
  <si>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</si>
  <si>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</si>
  <si>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</si>
  <si>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</si>
  <si>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</si>
  <si>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</si>
  <si>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</si>
  <si>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</si>
  <si>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</si>
  <si>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</si>
  <si>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</si>
  <si>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</si>
  <si>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</si>
  <si>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</si>
  <si>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</si>
  <si>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</si>
  <si>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</si>
  <si>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</si>
  <si>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</si>
  <si>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</si>
  <si>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</si>
  <si>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</si>
  <si>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</si>
  <si>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</si>
  <si>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</si>
  <si>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</si>
  <si>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</si>
  <si>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</si>
  <si>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</si>
  <si>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</si>
  <si>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</si>
  <si>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</si>
  <si>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</si>
  <si>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</si>
  <si>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</si>
  <si>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</si>
  <si>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</si>
  <si>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</si>
  <si>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</si>
  <si>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</si>
  <si>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</si>
  <si>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</si>
  <si>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</si>
  <si>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</si>
  <si>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</si>
  <si>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</si>
  <si>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</si>
  <si>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</si>
  <si>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</si>
  <si>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</si>
  <si>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</si>
  <si>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</si>
  <si>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</si>
  <si>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</si>
  <si>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</si>
  <si>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</si>
  <si>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</si>
  <si>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</si>
  <si>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</si>
  <si>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</si>
  <si>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</si>
  <si>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</si>
  <si>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</si>
  <si>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</si>
  <si>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</si>
  <si>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</si>
  <si>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</si>
  <si>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</si>
  <si>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</si>
  <si>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</si>
  <si>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</si>
  <si>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</si>
  <si>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</si>
  <si>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</si>
  <si>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</si>
  <si>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</si>
  <si>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</si>
  <si>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</si>
  <si>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</si>
  <si>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</si>
  <si>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</si>
  <si>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</si>
  <si>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</si>
  <si>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</si>
  <si>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</si>
  <si>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</si>
  <si>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</si>
  <si>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</si>
  <si>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</si>
  <si>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</si>
  <si>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</si>
  <si>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</si>
  <si>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</si>
  <si>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</si>
  <si>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</si>
  <si>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</si>
  <si>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</si>
  <si>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</si>
  <si>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</si>
  <si>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</si>
  <si>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</si>
  <si>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</si>
  <si>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</si>
  <si>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</si>
  <si>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</si>
  <si>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</si>
  <si>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</si>
  <si>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</si>
  <si>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</si>
  <si>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</si>
  <si>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</si>
  <si>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</si>
  <si>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</si>
  <si>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</si>
  <si>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</si>
  <si>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</si>
  <si>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</si>
  <si>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</si>
  <si>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</si>
  <si>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</si>
  <si>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</si>
  <si>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</si>
  <si>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</si>
  <si>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</si>
  <si>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</si>
  <si>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</si>
  <si>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</si>
  <si>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</si>
  <si>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</si>
  <si>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</si>
  <si>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</si>
  <si>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</si>
  <si>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</si>
  <si>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</si>
  <si>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</si>
  <si>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</si>
  <si>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</si>
  <si>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</si>
  <si>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</si>
  <si>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</si>
  <si>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</si>
  <si>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</si>
  <si>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</si>
  <si>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</si>
  <si>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</si>
  <si>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</si>
  <si>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</si>
  <si>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</si>
  <si>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</si>
  <si>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</si>
  <si>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</si>
  <si>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</si>
  <si>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</si>
  <si>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</si>
  <si>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</si>
  <si>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</si>
  <si>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</si>
  <si>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</si>
  <si>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</si>
  <si>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</si>
  <si>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</si>
  <si>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</si>
  <si>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</si>
  <si>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</si>
  <si>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</si>
  <si>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</si>
  <si>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</si>
  <si>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</si>
  <si>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</si>
  <si>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</si>
  <si>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</si>
  <si>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</si>
  <si>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</si>
  <si>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</si>
  <si>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</si>
  <si>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</si>
  <si>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</si>
  <si>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</si>
  <si>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</si>
  <si>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</si>
  <si>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</si>
  <si>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</si>
  <si>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</si>
  <si>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</si>
  <si>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</si>
  <si>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</si>
  <si>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</si>
  <si>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</si>
  <si>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</si>
  <si>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</si>
  <si>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</si>
  <si>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</si>
  <si>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</si>
  <si>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</si>
  <si>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</si>
  <si>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</si>
  <si>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</si>
  <si>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</si>
  <si>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</si>
  <si>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</si>
  <si>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</si>
  <si>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</si>
  <si>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</si>
  <si>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</si>
  <si>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</si>
  <si>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</si>
  <si>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</si>
  <si>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no PCM</t>
  </si>
  <si>
    <t>ETA 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</si>
  <si>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</si>
  <si>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</si>
  <si>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</si>
  <si>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</si>
  <si>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</si>
  <si>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</si>
  <si>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</si>
  <si>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 xml:space="preserve"> PCM-20251001-00002179 </t>
  </si>
  <si>
    <t xml:space="preserve"> PCM-20251001-00002209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</si>
  <si>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</si>
  <si>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</si>
  <si>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</si>
  <si>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</si>
  <si>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</si>
  <si>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PCM-20251001-00002219</t>
  </si>
  <si>
    <t>EM team moved need 40 min</t>
  </si>
  <si>
    <t>PCM-20251001-00002164</t>
  </si>
  <si>
    <t>Emergency</t>
  </si>
  <si>
    <t>EM team moved need 45 min</t>
  </si>
  <si>
    <t>teams save HUB sites</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</si>
  <si>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</si>
  <si>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</si>
  <si>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</si>
  <si>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</si>
  <si>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</si>
  <si>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</si>
  <si>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</si>
  <si>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PCM-20251001-00002187</t>
  </si>
  <si>
    <t xml:space="preserve">	2025-10-01 19:20:23</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</si>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</sst>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13"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5" totalsRowShown="0" headerRowDxfId="31" dataDxfId="30" headerRowBorderDxfId="28" tableBorderDxfId="29">
  <autoFilter ref="A1:L2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7" totalsRowShown="0" headerRowDxfId="15" dataDxfId="14" headerRowBorderDxfId="12" tableBorderDxfId="13">
  <autoFilter ref="A1:L3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269.02043645833328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15.39945266203722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2.96725694424822E-2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45931.968862384259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45931.968862384259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45931.968862384259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45931.968862384259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45931.968862384259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45931.968862384259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45931.968862384259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45931.968862384259</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45931.968862384259</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45931.968862384259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45931.968862384259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45931.968862384259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45931.968862384259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45931.968862384259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45931.968862384259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45931.968862384259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45931.968862384259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45931.968862384259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45931.968862384259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45931.968862384259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45931.968862384259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45931.968862384259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45931.968862384259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45931.968862384259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45931.968862384259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45931.968862384259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45931.968862384259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45931.968862384259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45931.968862384259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45931.968862384259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45931.968862384259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45931.968862384259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45931.968862384259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45931.968862384259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45931.968862384259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45931.968862384259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45931.968862384259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45931.968862384259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45931.968862384259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45931.968862384259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45931.968862384259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45931.968862384259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45931.968862384259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45931.968862384259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45931.968862384259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45931.968862384259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45931.968862384259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45931.968862384259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45931.968862384259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45931.968862384259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45931.968862384259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45931.968862384259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45931.968862384259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45931.968862384259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45931.968862384259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45931.968862384259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45931.968862384259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45931.968862384259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45931.968862384259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45931.968862384259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45931.968862384259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45931.968862384259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45931.968862384259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45931.968862384259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45931.968862384259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45931.968862384259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45931.968862384259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45931.968862384259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45931.968862384259</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129C678A-19FD-42BA-9B04-3B7AB19FE79F}"/>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240.31707997684862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125.24177905092802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106.96902442129795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8.7432952546296292</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21477</v>
      </c>
      <c r="E7" s="131"/>
      <c r="F7" s="132"/>
      <c r="G7" s="133">
        <f ca="1">IFERROR(NOW()-F7,"-")</f>
        <v>45931.968862037036</v>
      </c>
      <c r="H7" s="132">
        <v>45931.915231481478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45931.968862037036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45931.968862037036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45931.968862037036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45931.968862037036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45931.968862037036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45931.968862037036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45931.968862037036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45931.968862037036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45931.968862037036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45931.968862037036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45931.968862037036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45931.968862037036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45931.968862037036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45931.968862037036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45931.968862037036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45931.968862037036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45931.968862037036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45931.968862037036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45931.968862037036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45931.968862037036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45931.968862037036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45931.968862037036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45931.968862037036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45931.968862037036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45931.968862037036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45931.968862037036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45931.968862037036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45931.968862037036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45931.968862037036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45931.968862037036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45931.968862037036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45931.968862037036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45931.968862037036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45931.968862037036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45931.968862037036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45931.968862037036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45931.968862037036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45931.968862037036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45931.968862037036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45931.968862037036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45931.968862037036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45931.968862037036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45931.968862037036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45931.968862037036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45931.968862037036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45931.968862037036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45931.968862037036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45931.968862037036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45931.968862037036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45931.968862037036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45931.968862037036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45931.968862037036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45931.968862037036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45931.968862037036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45931.968862037036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45931.968862037036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45931.968862037036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45931.968862037036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45931.968862037036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45931.968862037036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45931.968862037036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45931.968862037036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45931.968862037036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45931.968862037036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45931.968862037036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45931.968862037036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45931.968862037036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45931.968862037036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45931.968862037036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45931.968862037036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45931.968862037036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45931.968862037036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45931.968862037036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45931.968862037036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45931.968862037036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45931.968862037036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45931.968862037036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45931.968862037036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45931.968862037036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45931.968862037036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45931.968862037036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45931.968862037036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45931.968862037036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45931.968862037036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45931.968862037036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45931.968862037036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45931.968862037036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45931.968862037036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45931.968862037036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45931.968862037036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45931.968862037036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45931.968862037036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45931.968862037036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45931.968862037036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45931.968862037036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45931.968862037036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45931.968862037036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45931.968862037036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45931.968862037036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45931.968862037036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45931.968862037036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45931.968862037036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45931.968862037036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45931.968862037036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45931.968862037036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45931.968862037036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45931.968862037036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45931.968862037036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45931.968862037036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45931.968862037036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45931.968862037036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45931.968862037036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45931.968862037036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45931.968862037036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45931.968862037036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45931.968862037036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45931.968862037036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45931.968862037036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45931.968862037036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45931.968862037036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45931.968862037036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45931.968862037036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45931.968862037036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45931.968862037036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45931.968862037036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45931.968862037036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45931.968862037036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45931.968862037036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45931.968862037036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45931.968862037036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45931.968862037036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45931.968862037036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45931.968862037036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45931.968862037036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45931.968862037036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45931.968862037036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45931.968862037036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45931.968862037036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45931.968862037036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45931.968862037036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45931.968862037036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45931.968862037036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45931.968862037036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45931.968862037036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45931.968862037036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45931.968862037036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45931.968862037036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45931.968862037036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45931.968862037036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45931.968862037036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45931.968862037036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45931.968862037036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45931.968862037036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45931.968862037036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45931.968862037036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45931.968862037036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45931.968862037036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45931.968862037036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45931.968862037036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45931.968862037036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45931.968862037036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45931.968862037036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45931.968862037036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45931.968862037036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45931.968862037036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45931.968862037036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45931.968862037036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45931.968862037036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45931.968862037036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45931.968862037036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45931.968862037036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45931.968862037036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45931.968862037036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45931.968862037036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45931.968862037036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45931.968862037036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45931.968862037036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45931.968862037036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45931.968862037036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45931.968862037036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45931.968862037036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45931.968862037036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45931.968862037036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45931.968862037036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45931.968862037036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45931.968862037036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45931.968862037036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45931.968862037036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45931.968862037036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45931.968862037036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45931.968862037036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45931.968862037036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45931.968862037036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45931.968862037036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45931.968862037036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45931.968862037036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45931.968862037036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45931.968862037036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45931.968862037036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45931.968862037036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45931.968862037036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45931.968862037036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45931.968862037036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45931.968862037036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45931.968862037036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45931.968862037036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45931.968862037036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45931.968862037036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45931.968862037036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45931.968862037036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45931.968862037036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45931.968862037036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45931.968862037036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45931.968862037036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45931.968862037036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45931.968862037036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45931.968862037036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45931.968862037036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45931.968862037036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45931.968862037036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45931.968862037036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45931.968862037036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45931.968862037036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45931.968862037036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45931.968862037036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45931.968862037036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45931.968862037036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45931.968862037036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45931.968862037036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45931.968862037036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45931.968862037036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45931.968862037036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45931.968862037036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45931.968862037036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45931.968862037036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45931.968862037036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45931.968862037036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45931.968862037036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45931.968862037036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45931.968862037036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45931.968862037036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45931.968862037036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45931.968862037036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45931.968862037036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45931.968862037036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45931.968862037036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45931.968862037036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45931.968862037036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45931.968862037036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45931.968862037036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45931.968862037036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45931.968862037036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45931.968862037036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45931.968862037036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45931.968862037036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45931.968862037036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45931.968862037036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45931.968862037036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45931.968862037036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45931.968862037036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45931.968862037036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45931.968862037036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45931.968862037036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45931.968862037036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45931.968862037036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45931.968862037036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45931.968862037036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45931.968862037036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45931.968862037036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45931.968862037036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45931.968862037036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45931.968862037036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45931.968862037036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45931.968862037036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45931.968862037036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45931.968862037036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45931.968862037036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45931.968862037036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45931.968862037036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45931.968862152775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45931.968862152775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45931.968862152775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45931.968862152775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45931.968862152775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45931.968862152775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45931.968862152775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45931.968862152775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45931.968862152775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45931.968862152775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45931.968862152775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45931.968862152775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45931.968862152775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45931.968862152775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45931.968862152775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45931.968862152775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45931.968862152775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45931.968862152775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45931.968862152775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45931.968862152775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45931.968862152775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45931.968862152775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45931.968862152775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45931.968862152775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45931.968862152775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45931.968862152775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45931.968862152775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45931.968862152775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45931.968862152775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45931.968862152775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45931.968862152775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45931.968862152775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45931.968862152775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45931.968862152775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45931.968862152775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45931.968862152775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45931.968862152775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45931.968862152775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45931.968862152775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45931.968862152775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45931.968862152775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45931.968862152775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45931.968862152775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45931.968862152775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45931.968862152775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45931.968862152775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45931.968862152775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45931.968862152775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45931.968862152775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45931.968862152775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45931.968862152775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45931.968862152775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45931.968862152775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45931.968862152775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45931.968862152775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45931.968862152775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45931.968862152775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45931.968862152775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45931.968862152775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45931.968862152775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45931.968862152775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45931.968862152775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45931.968862152775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45931.968862152775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45931.968862152775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45931.968862152775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45931.968862152775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45931.968862152775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45931.968862152775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45931.968862152775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45931.968862152775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45931.968862152775</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45931.968862152775</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45931.968862152775</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45931.968862152775</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45931.968862152775</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45931.968862152775</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45931.968862384259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45931.968862384259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45931.968862384259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45931.968862384259</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45931.968862384259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45931.968862384259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45931.968862384259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45931.968862384259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45931.968862384259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45931.968862384259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45931.968862384259</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45931.968862152775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45931.968862152775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45931.968862152775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45931.968862152775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45931.968862384259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45931.968862384259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45931.968862384259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45931.968862384259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45931.968862384259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45931.968862384259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45931.968862384259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45931.968862384259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45931.968862384259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45931.968862384259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45931.968862384259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45931.968862384259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45931.968862384259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45931.968862384259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45931.968862384259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45931.968862384259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45931.968862384259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45931.968862384259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45931.968862384259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45931.968862384259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45931.968862384259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45931.968862384259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45931.968862384259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45931.968862384259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45931.968862384259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45931.968862384259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45931.968862384259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45931.968862384259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45931.968862384259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45931.968862384259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45931.968862384259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45931.968862384259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45931.968862384259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45931.968862384259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45931.968862384259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45931.968862384259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45931.968862384259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45931.968862384259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45931.968862384259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45931.968862384259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45931.968862384259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45931.968862384259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45931.968862384259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45931.968862384259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45931.968862384259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45931.968862384259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45931.968862384259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45931.968862384259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45931.968862384259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45931.968862384259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45931.968862384259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45931.968862384259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45931.968862384259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45931.968862384259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45931.968862384259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45931.968862384259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45931.968862384259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45931.968862384259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45931.968862384259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45931.968862384259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45931.968862384259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45931.968862384259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45931.968862384259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45931.968862384259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45931.968862384259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45931.968862384259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45931.968862384259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45931.968862384259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45931.968862384259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45931.968862384259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45931.968862384259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45931.968862384259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45931.968862384259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45931.968862384259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45931.968862384259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45931.968862384259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45931.968862384259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45931.968862384259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45931.968862384259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45931.968862384259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45931.968862384259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45931.968862384259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45931.968862384259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45931.968862384259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45931.968862384259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45931.968862384259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45931.968862384259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45931.968862384259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45931.968862384259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45931.968862384259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45931.968862384259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45931.968862384259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45931.968862384259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45931.968862384259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45931.968862384259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45931.968862384259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45931.968862384259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45931.968862384259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45931.968862384259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45931.968862384259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45931.968862384259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45931.968862384259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45931.968862384259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45931.968862384259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45931.968862384259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45931.968862384259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45931.968862384259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45931.968862384259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45931.968862384259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45931.968862384259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45931.968862384259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45931.968862384259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45931.968862384259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45931.968862384259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45931.968862384259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45931.968862384259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45931.968862384259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45931.968862384259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45931.968862384259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45931.968862384259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45931.968862384259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45931.968862384259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45931.968862384259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45931.968862384259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45931.968862384259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45931.968862384259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45931.968862384259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45931.968862384259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45931.968862384259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45931.968862384259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45931.968862384259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45931.968862384259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45931.968862384259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45931.968862384259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45931.968862384259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45931.968862384259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45931.968862384259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45931.968862384259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45931.968862384259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45931.968862384259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45931.968862384259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45931.968862384259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45931.968862384259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45931.968862384259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45931.968862384259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45931.968862384259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45931.968862384259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45931.968862384259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45931.968862384259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45931.968862384259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45931.968862384259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45931.968862384259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45931.968862384259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45931.968862384259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45931.968862384259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45931.968862384259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45931.968862384259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45931.968862384259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45931.968862384259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45931.968862384259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45931.968862384259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45931.968862384259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45931.968862384259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45931.968862384259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45931.968862384259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45931.968862384259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45931.968862384259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45931.968862384259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45931.968862384259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45931.968862384259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45931.968862384259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45931.968862384259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45931.968862384259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45931.968862384259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45931.968862384259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45931.968862384259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45931.968862384259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45931.968862384259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45931.968862384259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45931.968862384259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45931.968862384259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45931.968862384259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45931.968862384259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45931.968862384259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45931.968862384259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45931.968862384259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45931.968862384259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45931.968862384259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45931.968862384259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45931.968862384259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45931.968862384259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45931.968862384259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45931.968862384259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45931.968862384259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45931.968862384259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45931.968862384259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45931.968862384259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45931.968862384259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45931.968862384259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45931.968862384259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45931.968862384259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45931.968862384259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45931.968862384259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45931.968862384259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45931.968862384259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45931.968862384259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45931.968862384259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45931.968862384259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45931.968862384259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45931.968862384259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45931.968862384259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45931.968862384259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45931.968862384259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45931.968862384259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45931.968862384259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45931.968862384259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45931.968862384259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45931.968862384259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45931.968862384259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45931.968862384259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45931.968862384259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45931.968862384259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45931.968862384259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45931.968862384259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45931.968862384259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45931.968862384259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45931.968862384259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45931.968862384259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45931.968862384259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45931.968862384259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45931.968862384259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45931.968862384259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45931.968862384259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45931.968862384259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45931.968862384259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45931.968862384259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45931.968862384259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45931.968862384259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45931.968862384259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45931.968862384259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45931.968862384259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45931.968862384259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45931.968862384259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45931.968862384259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45931.968862384259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45931.968862384259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45931.968862384259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45931.968862384259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45931.968862384259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45931.968862384259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45931.968862384259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45931.968862384259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45931.968862384259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45931.968862384259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45931.968862384259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45931.968862384259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45931.968862384259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45931.968862384259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45931.968862384259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45931.968862384259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45931.968862384259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45931.968862384259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45931.968862384259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45931.968862384259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45931.968862384259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45931.968862384259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45931.968862384259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45931.968862384259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45931.968862384259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45931.968862384259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45931.968862384259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45931.968862384259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45931.968862384259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45931.968862384259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45931.968862384259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45931.968862384259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45931.968862384259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45931.968862384259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45931.968862384259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45931.968862384259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45931.968862384259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45931.968862384259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45931.968862384259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45931.968862384259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45931.968862384259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45931.968862384259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45931.968862384259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45931.968862384259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45931.968862384259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45931.968862384259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45931.968862384259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45931.968862384259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45931.968862384259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45931.968862384259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45931.968862384259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45931.968862384259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45931.968862384259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45931.968862384259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45931.968862384259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45931.968862384259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45931.968862384259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45931.968862384259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45931.968862384259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45931.968862384259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45931.968862384259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45931.968862384259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45931.968862384259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45931.968862384259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45931.968862384259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45931.968862384259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45931.968862384259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45931.968862384259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45931.968862384259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45931.968862384259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45931.968862384259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45931.968862384259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45931.968862384259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45931.968862384259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45931.968862384259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45931.968862384259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45931.968862384259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45931.968862384259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45931.968862384259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45931.968862384259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45931.968862384259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45931.968862384259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45931.968862384259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45931.968862384259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45931.968862384259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45931.968862384259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45931.968862384259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45931.968862384259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45931.968862384259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45931.968862384259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45931.968862384259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45931.968862384259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45931.968862384259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45931.968862384259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45931.968862384259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45931.968862384259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45931.968862384259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45931.968862384259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45931.968862384259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45931.968862384259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45931.968862384259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45931.968862384259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45931.968862384259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45931.968862384259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45931.968862384259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45931.968862384259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45931.968862384259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45931.968862384259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45931.968862384259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45931.968862384259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45931.968862384259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45931.968862384259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45931.968862384259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45931.968862384259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45931.968862384259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45931.968862384259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45931.968862384259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45931.968862384259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45931.968862384259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45931.968862384259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45931.968862384259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45931.968862384259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45931.968862384259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45931.968862384259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45931.968862384259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45931.968862384259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45931.968862384259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45931.968862384259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45931.968862384259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45931.968862384259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45931.968862384259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45931.968862384259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45931.968862384259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45931.968862384259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45931.968862384259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45931.968862384259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45931.968862384259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45931.968862384259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45931.968862384259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45931.968862384259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45931.968862384259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45931.968862384259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45931.968862384259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45931.968862384259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45931.968862384259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45931.968862384259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45931.968862384259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45931.968862384259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45931.968862384259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45931.968862384259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45931.968862384259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45931.968862384259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45931.968862384259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45931.968862384259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45931.968862384259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45931.968862384259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45931.968862384259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45931.968862384259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45931.968862384259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45931.968862384259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45931.968862384259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45931.968862384259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45931.968862384259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45931.968862384259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45931.968862384259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45931.968862384259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45931.968862384259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45931.968862384259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45931.968862384259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45931.968862384259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45931.968862384259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45931.968862384259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45931.968862384259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45931.968862384259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45931.968862384259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45931.968862384259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45931.968862384259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45931.968862384259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45931.968862384259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45931.968862384259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45931.968862384259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45931.968862384259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45931.968862384259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45931.968862384259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45931.968862384259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45931.968862384259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45931.968862384259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45931.968862384259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45931.968862384259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45931.968862384259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45931.968862384259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45931.968862384259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45931.968862384259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45931.968862384259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45931.968862384259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45931.968862384259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45931.968862384259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45931.968862384259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45931.968862384259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45931.968862384259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45931.968862384259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45931.968862384259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45931.968862384259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45931.968862384259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45931.968862384259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45931.968862384259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45931.968862384259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45931.968862384259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45931.968862384259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45931.968862384259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45931.968862384259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45931.968862384259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45931.968862384259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45931.968862384259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45931.968862384259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45931.968862384259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45931.968862384259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45931.968862384259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45931.968862384259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45931.968862384259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45931.968862384259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45931.968862384259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45931.968862384259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45931.968862384259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45931.968862384259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45931.968862384259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45931.968862384259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45931.968862384259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45931.968862384259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45931.968862384259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45931.968862384259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45931.968862384259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45931.968862384259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45931.968862384259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45931.968862384259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45931.968862384259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45931.968862384259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45931.968862384259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45931.968862384259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45931.968862384259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45931.968862384259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45931.968862384259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45931.968862384259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45931.968862384259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45931.968862384259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45931.968862384259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45931.968862384259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45931.968862384259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45931.968862384259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45931.968862384259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45931.968862384259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45931.968862384259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45931.968862384259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45931.968862384259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45931.968862384259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45931.968862384259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45931.968862384259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45931.968862384259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45931.968862384259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45931.968862384259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45931.968862384259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45931.968862384259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45931.968862384259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45931.968862384259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45931.968862384259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45931.968862384259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45931.968862384259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45931.968862384259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45931.968862384259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45931.968862384259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45931.968862384259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45931.968862384259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45931.968862384259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45931.968862384259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45931.968862384259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45931.968862384259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45931.968862384259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45931.968862384259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45931.968862384259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45931.968862384259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45931.968862384259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45931.968862384259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45931.968862384259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45931.968862384259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45931.968862384259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45931.968862384259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45931.968862384259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45931.968862384259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45931.968862384259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45931.968862384259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45931.968862384259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45931.968862384259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45931.968862384259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45931.968862384259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45931.968862384259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45931.968862384259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45931.968862384259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45931.968862384259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45931.968862384259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45931.968862384259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45931.968862384259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45931.968862384259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45931.968862384259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45931.968862384259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45931.968862384259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45931.968862384259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45931.968862384259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45931.968862384259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45931.968862384259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45931.968862384259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45931.968862384259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45931.968862384259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45931.968862384259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45931.968862384259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45931.968862384259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45931.968862384259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45931.968862384259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45931.968862384259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45931.968862384259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45931.968862384259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45931.968862384259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45931.968862384259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45931.968862384259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45931.968862384259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45931.968862384259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45931.968862384259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45931.968862384259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45931.968862384259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45931.968862384259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45931.968862384259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45931.968862384259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45931.968862384259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45931.968862384259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45931.968862384259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45931.968862384259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45931.968862384259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45931.968862384259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45931.968862384259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45931.968862384259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45931.968862384259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45931.968862384259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45931.968862384259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45931.968862384259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45931.968862384259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45931.968862384259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45931.968862384259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45931.968862384259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45931.968862384259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45931.968862384259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45931.968862384259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45931.968862384259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45931.968862384259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45931.968862384259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45931.968862384259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45931.968862384259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45931.968862384259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45931.968862384259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45931.968862384259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45931.968862384259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45931.968862384259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45931.968862384259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45931.968862384259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45931.968862384259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45931.968862384259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45931.968862384259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45931.968862384259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45931.968862384259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45931.968862384259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45931.968862384259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45931.968862384259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45931.968862384259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45931.968862384259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45931.968862384259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45931.968862384259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45931.968862384259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45931.968862384259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45931.968862384259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45931.968862384259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45931.968862384259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45931.968862384259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45931.968862384259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45931.968862384259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45931.968862384259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45931.968862384259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45931.968862384259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45931.968862384259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45931.968862384259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45931.968862384259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45931.968862384259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45931.968862384259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45931.968862384259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45931.968862384259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45931.968862384259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45931.968862384259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45931.968862384259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45931.968862384259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45931.968862384259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45931.968862384259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45931.968862384259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45931.968862384259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45931.968862384259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45931.968862384259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45931.968862384259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45931.968862384259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45931.968862384259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45931.968862384259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45931.968862384259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45931.968862384259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45931.968862384259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45931.968862384259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45931.968862384259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45931.968862384259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45931.968862384259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45931.968862384259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45931.968862384259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45931.968862384259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45931.968862384259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45931.968862384259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45931.968862384259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45931.968862384259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45931.968862384259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45931.968862384259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45931.968862384259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45931.968862384259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45931.968862384259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45931.968862384259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45931.968862384259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45931.968862384259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45931.968862384259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45931.968862384259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45931.968862384259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45931.968862384259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45931.968862384259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45931.968862384259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45931.968862384259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45931.968862384259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45931.968862384259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45931.968862384259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45931.968862384259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45931.968862384259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45931.968862384259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45931.968862384259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45931.968862384259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45931.968862384259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45931.968862384259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45931.968862384259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45931.968862384259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45931.968862384259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45931.968862384259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45931.968862384259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45931.968862384259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45931.968862384259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45931.968862384259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45931.968862384259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45931.968862384259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45931.968862384259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45931.968862384259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45931.968862384259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45931.968862384259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45931.968862384259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45931.968862384259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45931.968862384259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45931.968862384259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45931.968862384259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45931.968862384259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45931.968862384259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45931.968862384259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45931.968862384259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45931.968862384259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45931.968862384259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45931.968862384259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45931.968862384259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45931.968862384259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45931.968862384259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45931.968862384259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45931.968862384259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45931.968862384259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45931.968862384259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45931.968862384259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45931.968862384259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45931.968862384259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45931.968862384259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45931.968862384259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45931.968862384259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45931.968862384259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45931.968862384259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45931.968862384259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45931.968862384259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45931.968862384259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45931.968862384259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45931.968862384259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45931.968862384259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45931.968862384259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45931.968862384259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45931.968862384259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45931.968862384259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45931.968862384259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45931.968862384259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45931.968862384259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45931.968862384259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45931.968862384259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45931.968862384259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45931.968862384259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45931.968862384259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45931.968862384259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45931.968862384259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45931.968862384259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45931.968862384259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45931.968862384259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45931.968862384259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45931.968862384259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45931.968862384259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45931.968862384259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45931.968862384259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45931.968862384259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45931.968862384259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45931.968862384259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45931.968862384259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45931.968862384259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45931.968862384259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45931.968862384259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45931.968862384259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45931.968862384259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45931.968862384259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45931.968862384259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45931.968862384259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45931.968862384259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45931.968862384259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45931.968862384259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45931.968862384259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45931.968862384259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45931.968862384259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45931.968862384259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45931.968862384259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45931.968862384259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45931.968862384259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45931.968862384259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45931.968862384259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45931.968862384259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45931.968862384259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45931.968862384259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45931.968862384259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45931.968862384259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45931.968862384259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45931.968862384259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45931.968862384259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45931.968862384259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45931.968862384259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45931.968862384259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45931.968862384259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45931.968862384259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45931.968862384259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45931.968862384259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45931.968862384259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45931.968862384259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45931.968862384259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45931.968862384259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45931.968862384259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45931.968862384259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45931.968862384259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45931.968862384259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45931.968862384259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45931.968862384259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45931.968862384259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45931.968862384259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45931.968862384259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45931.968862384259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45931.968862384259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45931.968862384259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45931.968862384259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45931.968862384259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45931.968862384259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45931.968862384259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45931.968862384259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45931.968862384259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45931.968862384259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45931.968862384259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45931.968862384259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45931.968862384259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45931.968862384259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45931.968862384259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45931.968862384259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45931.968862384259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45931.968862384259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45931.968862384259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45931.968862384259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45931.968862384259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45931.968862384259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45931.968862384259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45931.968862384259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45931.968862384259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45931.968862384259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45931.968862384259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45931.968862384259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45931.968862384259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45931.968862384259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45931.968862384259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45931.968862384259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45931.968862384259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45931.968862384259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45931.968862384259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45931.968862384259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45931.968862384259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45931.968862384259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45931.968862384259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45931.968862384259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45931.968862384259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45931.968862384259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45931.968862384259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45931.968862384259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45931.968862384259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45931.968862384259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45931.968862384259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45931.968862384259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45931.968862384259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45931.968862384259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45931.968862384259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45931.968862384259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45931.968862384259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45931.968862384259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45931.968862384259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45931.968862384259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45931.968862384259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45931.968862384259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45931.968862384259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45931.968862384259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45931.968862384259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45931.968862384259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45931.968862384259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45931.968862384259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45931.968862384259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45931.968862384259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45931.968862384259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45931.968862384259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45931.968862384259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45931.968862384259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45931.968862384259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45931.968862384259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45931.968862384259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45931.968862384259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45931.968862384259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45931.968862384259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45931.968862384259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45931.968862384259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45931.968862384259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45931.968862384259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45931.968862384259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45931.968862384259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45931.968862384259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45931.968862384259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45931.968862384259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45931.968862384259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45931.968862384259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45931.968862384259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45931.968862384259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45931.968862384259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45931.968862384259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45931.968862384259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45931.968862384259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45931.968862384259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45931.968862384259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45931.968862384259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45931.968862384259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45931.968862384259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45931.968862384259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45931.968862384259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45931.968862384259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45931.968862384259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45931.968862384259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45931.968862384259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45931.968862384259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45931.968862384259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45931.968862384259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45931.968862384259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45931.968862384259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45931.968862384259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45931.968862384259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45931.968862384259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45931.968862384259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45931.968862384259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45931.968862384259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45931.968862384259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45931.968862384259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45931.968862384259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45931.968862384259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45931.968862384259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45931.968862384259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45931.968862384259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45931.968862384259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45931.968862384259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45931.968862384259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45931.968862384259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45931.968862384259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45931.968862384259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45931.968862384259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45931.968862384259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45931.968862384259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45931.968862384259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45931.968862384259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45931.968862384259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45931.968862384259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45931.968862384259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45931.968862384259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45931.968862384259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45931.968862384259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45931.968862384259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45931.968862384259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45931.968862384259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45931.968862384259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45931.968862384259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45931.968862384259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45931.968862384259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45931.968862384259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45931.968862384259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45931.968862384259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45931.968862384259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45931.968862384259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45931.968862384259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45931.968862384259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45931.968862384259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45931.968862384259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45931.968862384259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45931.968862384259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45931.968862384259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45931.968862384259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45931.968862384259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45931.968862384259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45931.968862384259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45931.968862384259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45931.968862384259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45931.968862384259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45931.968862384259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45931.968862384259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45931.968862384259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45931.968862384259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45931.968862384259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45931.968862384259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45931.968862384259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45931.968862384259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45931.968862384259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45931.968862384259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45931.968862384259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45931.968862384259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45931.968862384259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45931.968862384259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45931.968862384259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45931.968862384259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45931.968862384259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45931.968862384259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45931.968862384259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45931.968862384259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45931.968862384259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45931.968862384259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45931.968862384259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45931.968862384259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45931.968862384259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45931.968862384259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45931.968862384259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45931.968862384259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45931.968862384259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45931.968862384259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45931.968862384259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45931.968862384259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45931.968862384259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45931.968862384259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45931.968862384259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45931.968862384259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45931.968862384259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45931.968862384259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45931.968862384259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45931.968862384259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45931.968862384259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45931.968862384259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45931.968862384259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45931.968862384259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45931.968862384259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45931.968862384259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45931.968862384259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45931.968862384259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45931.968862384259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45931.968862384259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45931.968862384259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45931.968862384259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45931.968862384259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45931.968862384259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45931.968862384259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45931.968862384259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45931.968862384259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45931.968862384259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45931.968862384259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45931.968862384259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45931.968862384259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45931.968862384259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45931.968862384259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45931.968862384259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45931.968862384259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45931.968862384259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45931.968862384259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45931.968862384259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45931.968862384259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45931.968862384259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45931.968862384259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45931.968862384259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45931.968862384259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45931.968862384259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45931.968862384259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45931.968862384259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45931.968862384259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45931.968862384259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45931.968862384259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45931.968862384259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45931.968862384259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45931.968862384259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45931.968862384259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45931.968862384259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45931.968862384259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45931.968862384259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45931.968862384259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45931.968862384259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45931.968862384259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45931.968862384259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45931.968862384259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45931.968862384259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45931.968862384259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45931.968862384259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45931.968862384259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45931.968862384259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45931.968862384259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45931.968862384259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45931.968862384259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45931.968862384259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45931.968862384259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45931.968862384259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45931.968862384259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45931.968862384259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45931.968862384259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45931.968862384259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45931.968862384259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45931.968862384259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45931.968862384259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45931.968862384259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45931.968862384259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45931.968862384259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45931.968862384259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45931.968862384259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45931.968862384259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45931.968862384259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45931.968862384259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45931.968862384259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45931.968862384259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45931.968862384259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45931.968862384259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45931.968862384259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45931.968862384259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45931.968862384259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45931.968862384259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45931.968862384259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45931.968862384259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45931.968862384259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45931.968862384259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45931.968862384259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45931.968862384259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45931.968862384259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45931.968862384259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45931.968862384259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45931.968862384259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45931.968862384259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45931.968862384259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45931.968862384259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45931.968862384259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45931.968862384259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45931.968862384259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45931.968862384259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45931.968862384259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45931.968862384259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45931.968862384259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45931.968862384259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45931.968862384259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45931.968862384259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45931.968862384259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45931.968862384259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45931.968862384259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45931.968862384259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45931.968862384259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45931.968862384259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45931.968862384259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45931.968862384259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45931.968862384259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45931.968862384259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45931.968862384259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45931.968862384259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45931.968862384259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45931.968862384259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45931.968862384259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45931.968862384259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45931.968862384259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45931.968862384259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45931.968862384259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45931.968862384259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45931.968862384259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45931.968862384259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45931.968862384259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45931.968862384259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45931.968862384259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45931.968862384259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45931.968862384259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45931.968862384259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45931.968862384259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45931.968862384259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45931.968862384259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45931.968862384259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45931.968862384259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45931.968862384259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45931.968862384259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45931.968862384259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45931.968862384259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45931.968862384259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45931.968862384259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45931.968862384259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45931.968862384259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45931.968862384259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45931.968862384259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45931.968862384259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45931.968862384259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45931.968862384259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45931.968862384259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45931.968862384259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45931.968862384259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45931.968862384259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45931.968862384259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45931.968862384259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45931.968862384259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45931.968862384259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45931.968862384259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45931.968862384259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45931.968862384259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45931.968862384259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45931.968862384259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45931.968862384259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45931.968862384259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45931.968862384259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45931.968862384259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45931.968862384259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45931.968862384259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45931.968862384259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45931.968862384259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45931.968862384259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45931.968862384259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45931.968862384259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45931.968862384259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45931.968862384259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45931.968862384259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45931.968862384259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45931.968862384259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45931.968862384259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45931.968862384259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45931.968862384259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45931.968862384259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45931.968862384259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45931.968862384259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45931.968862384259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45931.968862384259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45931.968862384259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45931.968862384259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45931.968862384259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45931.968862384259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45931.968862384259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45931.968862384259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45931.968862384259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45931.968862384259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45931.968862384259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45931.968862384259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45931.968862384259</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tabSelected="1"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228.48814479166322</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1.0785846064827638</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v>45931.888888888891</v>
      </c>
      <c r="G4" s="114">
        <f ca="1">IFERROR(NOW()-F4,"")</f>
        <v>7.9973495368903968E-2</v>
      </c>
      <c r="H4" s="113">
        <v>45931.883148148147</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36334</v>
      </c>
      <c r="E5" s="112" t="s">
        <v>38964</v>
      </c>
      <c r="F5" s="113">
        <v>45931.942245370374</v>
      </c>
      <c r="G5" s="114">
        <f ca="1">IFERROR(NOW()-F5,"")</f>
        <v>2.6617013885697816E-2</v>
      </c>
      <c r="H5" s="113">
        <v>45931.936539351853</v>
      </c>
      <c r="I5" s="110" t="str">
        <f>IFERROR(VLOOKUP(D5,DB!A:F,6,0),"")</f>
        <v>Generator-SG</v>
      </c>
      <c r="J5" s="110" t="str">
        <f>IFERROR(VLOOKUP(D5,DB!A:G,7,0),"")</f>
        <v>No BB Shifted</v>
      </c>
      <c r="K5" s="115" t="s">
        <v>39066</v>
      </c>
      <c r="L5" s="107" t="str">
        <f>IFERROR(VLOOKUP(D5,DB!A:I,9,0),"")</f>
        <v>Latis</v>
      </c>
    </row>
    <row r="6" spans="1:16" ht="15" customHeight="1">
      <c r="A6" s="110" t="s">
        <v>39068</v>
      </c>
      <c r="B6" s="110" t="str">
        <f>IFERROR(VLOOKUP(D6,DB!A:K,11,0),"")</f>
        <v>R4</v>
      </c>
      <c r="C6" s="111">
        <v>1</v>
      </c>
      <c r="D6" s="107" t="s">
        <v>35504</v>
      </c>
      <c r="E6" s="112" t="s">
        <v>38964</v>
      </c>
      <c r="F6" s="113">
        <v>45931.964074074072</v>
      </c>
      <c r="G6" s="114">
        <f ca="1">IFERROR(NOW()-F6,"")</f>
        <v>4.788310186995659E-3</v>
      </c>
      <c r="H6" s="113">
        <v>45931.958067129628</v>
      </c>
      <c r="I6" s="110" t="str">
        <f>IFERROR(VLOOKUP(D6,DB!A:F,6,0),"")</f>
        <v>SCECO</v>
      </c>
      <c r="J6" s="110" t="str">
        <f>IFERROR(VLOOKUP(D6,DB!A:G,7,0),"")</f>
        <v>Dead</v>
      </c>
      <c r="K6" s="115" t="s">
        <v>39069</v>
      </c>
      <c r="L6" s="107" t="str">
        <f>IFERROR(VLOOKUP(D6,DB!A:I,9,0),"")</f>
        <v>Latis</v>
      </c>
    </row>
    <row r="7" spans="1:16" ht="15" customHeight="1">
      <c r="A7" s="110"/>
      <c r="B7" s="110" t="str">
        <f>IFERROR(VLOOKUP(D7,DB!A:K,11,0),"")</f>
        <v/>
      </c>
      <c r="C7" s="111"/>
      <c r="D7" s="107"/>
      <c r="E7" s="112"/>
      <c r="F7" s="113"/>
      <c r="G7" s="114">
        <f ca="1">IFERROR(NOW()-F7,"")</f>
        <v>45931.968862384259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45931.968862384259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45931.968862384259</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3"/>
      <c r="E10" s="112"/>
      <c r="F10" s="113"/>
      <c r="G10" s="114">
        <f ca="1">IFERROR(NOW()-F10,"")</f>
        <v>45931.968862384259</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45931.968862384259</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45931.968862384259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45931.968862384259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45931.968862384259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45931.968862384259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45931.968862384259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45931.968862384259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45931.968862384259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45931.968862384259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45931.968862384259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45931.968862384259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45931.968862384259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45931.968862384259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45931.968862384259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45931.968862152775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45931.968862152775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45931.968862152775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45931.968862152775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45931.968862152775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45931.968862152775</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40.136802199071099</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5.7799850694427732</v>
      </c>
      <c r="H3" s="38">
        <v>45926.158159722225</v>
      </c>
      <c r="I3" s="37" t="str">
        <f>IFERROR(VLOOKUP(D3,DB!A:F,6,0),"")</f>
        <v>SCECO</v>
      </c>
      <c r="J3" s="37" t="str">
        <f>IFERROR(VLOOKUP(D3,DB!A:G,7,0),"")</f>
        <v>Good</v>
      </c>
      <c r="K3" s="37" t="s">
        <v>39073</v>
      </c>
      <c r="L3" s="37" t="str">
        <f>IFERROR(VLOOKUP(D3,DB!A:I,9,0),"")</f>
        <v>Latis</v>
      </c>
      <c r="M3" s="139"/>
    </row>
    <row r="4" spans="1:13" ht="15">
      <c r="A4" s="37" t="s">
        <v>39074</v>
      </c>
      <c r="B4" s="144" t="str">
        <f>IFERROR(VLOOKUP(D4,DB!A:K,11,0),"")</f>
        <v>R5</v>
      </c>
      <c r="C4" s="37">
        <v>1</v>
      </c>
      <c r="D4" s="37" t="s">
        <v>35793</v>
      </c>
      <c r="E4" s="37" t="s">
        <v>38967</v>
      </c>
      <c r="F4" s="38">
        <v>45931.967233796298</v>
      </c>
      <c r="G4" s="39">
        <f ca="1">IFERROR(NOW()-F4,"-")</f>
        <v>1.6282407377730124E-3</v>
      </c>
      <c r="H4" s="38">
        <v>45931.915925925925</v>
      </c>
      <c r="I4" s="144" t="str">
        <f>IFERROR(VLOOKUP(D4,DB!A:F,6,0),"")</f>
        <v>Generator-SG</v>
      </c>
      <c r="J4" s="144" t="str">
        <f>IFERROR(VLOOKUP(D4,DB!A:G,7,0),"")</f>
        <v>Good</v>
      </c>
      <c r="K4" s="37" t="s">
        <v>39075</v>
      </c>
      <c r="L4" s="144" t="str">
        <f>IFERROR(VLOOKUP(D4,DB!A:I,9,0),"")</f>
        <v>Latis</v>
      </c>
      <c r="M4" s="139"/>
    </row>
    <row r="5" spans="1:13" ht="15">
      <c r="A5" s="37" t="s">
        <v>39076</v>
      </c>
      <c r="B5" s="37" t="str">
        <f>IFERROR(VLOOKUP(D5,DB!A:K,11,0),"")</f>
        <v>R5</v>
      </c>
      <c r="C5" s="37">
        <v>4</v>
      </c>
      <c r="D5" s="140" t="s">
        <v>38423</v>
      </c>
      <c r="E5" s="37" t="s">
        <v>39077</v>
      </c>
      <c r="F5" s="38">
        <v>45931.935115740744</v>
      </c>
      <c r="G5" s="39">
        <f ca="1">IFERROR(NOW()-F5,"-")</f>
        <v>3.3746643515769392E-2</v>
      </c>
      <c r="H5" s="38">
        <v>45931.924722222226</v>
      </c>
      <c r="I5" s="37" t="str">
        <f>IFERROR(VLOOKUP(D5,DB!A:F,6,0),"")</f>
        <v>SCECO</v>
      </c>
      <c r="J5" s="37" t="str">
        <f>IFERROR(VLOOKUP(D5,DB!A:G,7,0),"")</f>
        <v>Haj Removal</v>
      </c>
      <c r="K5" s="37" t="s">
        <v>39078</v>
      </c>
      <c r="L5" s="37" t="str">
        <f>IFERROR(VLOOKUP(D5,DB!A:I,9,0),"")</f>
        <v>Latis</v>
      </c>
      <c r="M5" s="139"/>
    </row>
    <row r="6" spans="1:13" ht="15">
      <c r="A6" s="37" t="s">
        <v>39076</v>
      </c>
      <c r="B6" s="37" t="str">
        <f>IFERROR(VLOOKUP(D6,DB!A:K,11,0),"")</f>
        <v>R5</v>
      </c>
      <c r="C6" s="37">
        <v>3</v>
      </c>
      <c r="D6" s="37" t="s">
        <v>38226</v>
      </c>
      <c r="E6" s="37" t="s">
        <v>39077</v>
      </c>
      <c r="F6" s="38">
        <v>45931.935115740744</v>
      </c>
      <c r="G6" s="39">
        <f ca="1">IFERROR(NOW()-F6,"-")</f>
        <v>3.3746643515769392E-2</v>
      </c>
      <c r="H6" s="38">
        <v>45931.924722222226</v>
      </c>
      <c r="I6" s="37" t="str">
        <f>IFERROR(VLOOKUP(D6,DB!A:F,6,0),"")</f>
        <v>SCECO</v>
      </c>
      <c r="J6" s="37" t="str">
        <f>IFERROR(VLOOKUP(D6,DB!A:G,7,0),"")</f>
        <v>Haj Removal</v>
      </c>
      <c r="K6" s="37" t="s">
        <v>39078</v>
      </c>
      <c r="L6" s="37" t="str">
        <f>IFERROR(VLOOKUP(D6,DB!A:I,9,0),"")</f>
        <v>Latis</v>
      </c>
      <c r="M6" s="139"/>
    </row>
    <row r="7" spans="1:13" ht="15">
      <c r="A7" s="37" t="s">
        <v>39076</v>
      </c>
      <c r="B7" s="37" t="str">
        <f>IFERROR(VLOOKUP(D7,DB!A:K,11,0),"")</f>
        <v>R5</v>
      </c>
      <c r="C7" s="37">
        <v>2</v>
      </c>
      <c r="D7" s="37" t="s">
        <v>38114</v>
      </c>
      <c r="E7" s="37" t="s">
        <v>39077</v>
      </c>
      <c r="F7" s="38">
        <v>45931.935115740744</v>
      </c>
      <c r="G7" s="39">
        <f ca="1">IFERROR(NOW()-F7,"-")</f>
        <v>3.3746643515769392E-2</v>
      </c>
      <c r="H7" s="38">
        <v>45931.924722222226</v>
      </c>
      <c r="I7" s="37" t="str">
        <f>IFERROR(VLOOKUP(D7,DB!A:F,6,0),"")</f>
        <v>SCECO</v>
      </c>
      <c r="J7" s="37" t="str">
        <f>IFERROR(VLOOKUP(D7,DB!A:G,7,0),"")</f>
        <v>Haj Removal</v>
      </c>
      <c r="K7" s="37" t="s">
        <v>39079</v>
      </c>
      <c r="L7" s="37" t="str">
        <f>IFERROR(VLOOKUP(D7,DB!A:I,9,0),"")</f>
        <v>Latis</v>
      </c>
      <c r="M7" s="139"/>
    </row>
    <row r="8" spans="1:13" ht="15">
      <c r="A8" s="37" t="s">
        <v>39076</v>
      </c>
      <c r="B8" s="37" t="str">
        <f>IFERROR(VLOOKUP(D8,DB!A:K,11,0),"")</f>
        <v>R5</v>
      </c>
      <c r="C8" s="37">
        <v>2</v>
      </c>
      <c r="D8" s="37" t="s">
        <v>38104</v>
      </c>
      <c r="E8" s="37" t="s">
        <v>39077</v>
      </c>
      <c r="F8" s="38">
        <v>45931.935115740744</v>
      </c>
      <c r="G8" s="39">
        <f ca="1">IFERROR(NOW()-F8,"-")</f>
        <v>3.3746643515769392E-2</v>
      </c>
      <c r="H8" s="38">
        <v>45931.924722222226</v>
      </c>
      <c r="I8" s="37" t="str">
        <f>IFERROR(VLOOKUP(D8,DB!A:F,6,0),"")</f>
        <v>SCECO</v>
      </c>
      <c r="J8" s="37" t="str">
        <f>IFERROR(VLOOKUP(D8,DB!A:G,7,0),"")</f>
        <v>Haj Removal</v>
      </c>
      <c r="K8" s="37" t="s">
        <v>39079</v>
      </c>
      <c r="L8" s="37" t="str">
        <f>IFERROR(VLOOKUP(D8,DB!A:I,9,0),"")</f>
        <v>Latis</v>
      </c>
      <c r="M8" s="139"/>
    </row>
    <row r="9" spans="1:13" ht="15">
      <c r="A9" s="37" t="s">
        <v>39076</v>
      </c>
      <c r="B9" s="37" t="str">
        <f>IFERROR(VLOOKUP(D9,DB!A:K,11,0),"")</f>
        <v>R5</v>
      </c>
      <c r="C9" s="37">
        <v>2</v>
      </c>
      <c r="D9" s="37" t="s">
        <v>38260</v>
      </c>
      <c r="E9" s="37" t="s">
        <v>39077</v>
      </c>
      <c r="F9" s="38">
        <v>45931.935115740744</v>
      </c>
      <c r="G9" s="39">
        <f ca="1">IFERROR(NOW()-F9,"-")</f>
        <v>3.3746643515769392E-2</v>
      </c>
      <c r="H9" s="38">
        <v>45931.924722222226</v>
      </c>
      <c r="I9" s="37" t="str">
        <f>IFERROR(VLOOKUP(D9,DB!A:F,6,0),"")</f>
        <v>SCECO</v>
      </c>
      <c r="J9" s="37" t="str">
        <f>IFERROR(VLOOKUP(D9,DB!A:G,7,0),"")</f>
        <v>Haj Removal</v>
      </c>
      <c r="K9" s="37" t="s">
        <v>39079</v>
      </c>
      <c r="L9" s="37" t="str">
        <f>IFERROR(VLOOKUP(D9,DB!A:I,9,0),"")</f>
        <v>Latis</v>
      </c>
      <c r="M9" s="139"/>
    </row>
    <row r="10" spans="1:13" ht="15">
      <c r="A10" s="37" t="s">
        <v>39076</v>
      </c>
      <c r="B10" s="37" t="str">
        <f>IFERROR(VLOOKUP(D10,DB!A:K,11,0),"")</f>
        <v>R5</v>
      </c>
      <c r="C10" s="37">
        <v>1</v>
      </c>
      <c r="D10" s="140" t="s">
        <v>38141</v>
      </c>
      <c r="E10" s="37" t="s">
        <v>39077</v>
      </c>
      <c r="F10" s="38">
        <v>45931.935115740744</v>
      </c>
      <c r="G10" s="39">
        <f ca="1">IFERROR(NOW()-F10,"-")</f>
        <v>3.3746643515769392E-2</v>
      </c>
      <c r="H10" s="38">
        <v>45931.924722222226</v>
      </c>
      <c r="I10" s="37" t="str">
        <f>IFERROR(VLOOKUP(D10,DB!A:F,6,0),"")</f>
        <v>SCECO</v>
      </c>
      <c r="J10" s="37" t="str">
        <f>IFERROR(VLOOKUP(D10,DB!A:G,7,0),"")</f>
        <v>Haj Removal</v>
      </c>
      <c r="K10" s="37" t="s">
        <v>39079</v>
      </c>
      <c r="L10" s="37" t="str">
        <f>IFERROR(VLOOKUP(D10,DB!A:I,9,0),"")</f>
        <v>Latis</v>
      </c>
      <c r="M10" s="139"/>
    </row>
    <row r="11" spans="1:13" ht="15">
      <c r="A11" s="37" t="s">
        <v>39076</v>
      </c>
      <c r="B11" s="37" t="str">
        <f>IFERROR(VLOOKUP(D11,DB!A:K,11,0),"")</f>
        <v>R5</v>
      </c>
      <c r="C11" s="37">
        <v>1</v>
      </c>
      <c r="D11" s="37" t="s">
        <v>38329</v>
      </c>
      <c r="E11" s="37" t="s">
        <v>39077</v>
      </c>
      <c r="F11" s="38">
        <v>45931.935115740744</v>
      </c>
      <c r="G11" s="39">
        <f ca="1">IFERROR(NOW()-F11,"-")</f>
        <v>3.3746643515769392E-2</v>
      </c>
      <c r="H11" s="38">
        <v>45931.924722222226</v>
      </c>
      <c r="I11" s="37" t="str">
        <f>IFERROR(VLOOKUP(D11,DB!A:F,6,0),"")</f>
        <v>SCECO</v>
      </c>
      <c r="J11" s="37" t="str">
        <f>IFERROR(VLOOKUP(D11,DB!A:G,7,0),"")</f>
        <v>Haj Removal</v>
      </c>
      <c r="K11" s="37" t="s">
        <v>39079</v>
      </c>
      <c r="L11" s="37" t="str">
        <f>IFERROR(VLOOKUP(D11,DB!A:I,9,0),"")</f>
        <v>Latis</v>
      </c>
      <c r="M11" s="139"/>
    </row>
    <row r="12" spans="1:13" ht="15">
      <c r="A12" s="37" t="s">
        <v>39076</v>
      </c>
      <c r="B12" s="37" t="str">
        <f>IFERROR(VLOOKUP(D12,DB!A:K,11,0),"")</f>
        <v>R5</v>
      </c>
      <c r="C12" s="37">
        <v>1</v>
      </c>
      <c r="D12" s="37" t="s">
        <v>38215</v>
      </c>
      <c r="E12" s="37" t="s">
        <v>39077</v>
      </c>
      <c r="F12" s="38">
        <v>45931.935115740744</v>
      </c>
      <c r="G12" s="39">
        <f ca="1">IFERROR(NOW()-F12,"-")</f>
        <v>3.3746643515769392E-2</v>
      </c>
      <c r="H12" s="38">
        <v>45931.924722222226</v>
      </c>
      <c r="I12" s="37" t="str">
        <f>IFERROR(VLOOKUP(D12,DB!A:F,6,0),"")</f>
        <v>SCECO</v>
      </c>
      <c r="J12" s="37" t="str">
        <f>IFERROR(VLOOKUP(D12,DB!A:G,7,0),"")</f>
        <v>Haj Removal</v>
      </c>
      <c r="K12" s="37" t="s">
        <v>39079</v>
      </c>
      <c r="L12" s="37" t="str">
        <f>IFERROR(VLOOKUP(D12,DB!A:I,9,0),"")</f>
        <v>Latis</v>
      </c>
      <c r="M12" s="139"/>
    </row>
    <row r="13" spans="1:13" ht="15">
      <c r="A13" s="37" t="s">
        <v>39076</v>
      </c>
      <c r="B13" s="37" t="str">
        <f>IFERROR(VLOOKUP(D13,DB!A:K,11,0),"")</f>
        <v>R5</v>
      </c>
      <c r="C13" s="37">
        <v>1</v>
      </c>
      <c r="D13" s="37" t="s">
        <v>38321</v>
      </c>
      <c r="E13" s="37" t="s">
        <v>39077</v>
      </c>
      <c r="F13" s="38">
        <v>45931.935115740744</v>
      </c>
      <c r="G13" s="39">
        <f ca="1">IFERROR(NOW()-F13,"-")</f>
        <v>3.3746643515769392E-2</v>
      </c>
      <c r="H13" s="38">
        <v>45931.924722222226</v>
      </c>
      <c r="I13" s="37" t="str">
        <f>IFERROR(VLOOKUP(D13,DB!A:F,6,0),"")</f>
        <v>SCECO</v>
      </c>
      <c r="J13" s="37" t="str">
        <f>IFERROR(VLOOKUP(D13,DB!A:G,7,0),"")</f>
        <v>Haj Removal</v>
      </c>
      <c r="K13" s="37" t="s">
        <v>39079</v>
      </c>
      <c r="L13" s="37" t="str">
        <f>IFERROR(VLOOKUP(D13,DB!A:I,9,0),"")</f>
        <v>Latis</v>
      </c>
      <c r="M13" s="139"/>
    </row>
    <row r="14" spans="1:13" ht="15">
      <c r="A14" s="37" t="s">
        <v>39076</v>
      </c>
      <c r="B14" s="37" t="str">
        <f>IFERROR(VLOOKUP(D14,DB!A:K,11,0),"")</f>
        <v>R5</v>
      </c>
      <c r="C14" s="37">
        <v>1</v>
      </c>
      <c r="D14" s="37" t="s">
        <v>38314</v>
      </c>
      <c r="E14" s="37" t="s">
        <v>39077</v>
      </c>
      <c r="F14" s="38">
        <v>45931.935115740744</v>
      </c>
      <c r="G14" s="39">
        <f ca="1">IFERROR(NOW()-F14,"-")</f>
        <v>3.3746643515769392E-2</v>
      </c>
      <c r="H14" s="38">
        <v>45931.924722222226</v>
      </c>
      <c r="I14" s="37" t="str">
        <f>IFERROR(VLOOKUP(D14,DB!A:F,6,0),"")</f>
        <v>SCECO</v>
      </c>
      <c r="J14" s="37" t="str">
        <f>IFERROR(VLOOKUP(D14,DB!A:G,7,0),"")</f>
        <v>Haj Removal</v>
      </c>
      <c r="K14" s="37" t="s">
        <v>39079</v>
      </c>
      <c r="L14" s="37" t="str">
        <f>IFERROR(VLOOKUP(D14,DB!A:I,9,0),"")</f>
        <v>Latis</v>
      </c>
      <c r="M14" s="139"/>
    </row>
    <row r="15" spans="1:13" ht="15">
      <c r="A15" s="37" t="s">
        <v>39076</v>
      </c>
      <c r="B15" s="37" t="str">
        <f>IFERROR(VLOOKUP(D15,DB!A:K,11,0),"")</f>
        <v>R5</v>
      </c>
      <c r="C15" s="37">
        <v>1</v>
      </c>
      <c r="D15" s="37" t="s">
        <v>38361</v>
      </c>
      <c r="E15" s="37" t="s">
        <v>39077</v>
      </c>
      <c r="F15" s="38">
        <v>45931.935115740744</v>
      </c>
      <c r="G15" s="39">
        <f ca="1">IFERROR(NOW()-F15,"-")</f>
        <v>3.3746643515769392E-2</v>
      </c>
      <c r="H15" s="38">
        <v>45931.924722222226</v>
      </c>
      <c r="I15" s="37" t="str">
        <f>IFERROR(VLOOKUP(D15,DB!A:F,6,0),"")</f>
        <v>SCECO</v>
      </c>
      <c r="J15" s="37" t="str">
        <f>IFERROR(VLOOKUP(D15,DB!A:G,7,0),"")</f>
        <v>Haj Removal</v>
      </c>
      <c r="K15" s="37" t="s">
        <v>39079</v>
      </c>
      <c r="L15" s="37" t="str">
        <f>IFERROR(VLOOKUP(D15,DB!A:I,9,0),"")</f>
        <v>Latis</v>
      </c>
      <c r="M15" s="139"/>
    </row>
    <row r="16" spans="1:13" ht="15">
      <c r="A16" s="37" t="s">
        <v>39076</v>
      </c>
      <c r="B16" s="37" t="str">
        <f>IFERROR(VLOOKUP(D16,DB!A:K,11,0),"")</f>
        <v>R5</v>
      </c>
      <c r="C16" s="37">
        <v>1</v>
      </c>
      <c r="D16" s="37" t="s">
        <v>38472</v>
      </c>
      <c r="E16" s="37" t="s">
        <v>39077</v>
      </c>
      <c r="F16" s="38">
        <v>45931.935115740744</v>
      </c>
      <c r="G16" s="39">
        <f ca="1">IFERROR(NOW()-F16,"-")</f>
        <v>3.3746643515769392E-2</v>
      </c>
      <c r="H16" s="38">
        <v>45931.924722222226</v>
      </c>
      <c r="I16" s="37" t="str">
        <f>IFERROR(VLOOKUP(D16,DB!A:F,6,0),"")</f>
        <v>SCECO</v>
      </c>
      <c r="J16" s="37" t="str">
        <f>IFERROR(VLOOKUP(D16,DB!A:G,7,0),"")</f>
        <v>Haj Removal</v>
      </c>
      <c r="K16" s="37" t="s">
        <v>39079</v>
      </c>
      <c r="L16" s="37" t="str">
        <f>IFERROR(VLOOKUP(D16,DB!A:I,9,0),"")</f>
        <v>Latis</v>
      </c>
      <c r="M16" s="139"/>
    </row>
    <row r="17" spans="1:13" ht="15">
      <c r="A17" s="37" t="s">
        <v>39076</v>
      </c>
      <c r="B17" s="37" t="str">
        <f>IFERROR(VLOOKUP(D17,DB!A:K,11,0),"")</f>
        <v>R5</v>
      </c>
      <c r="C17" s="37">
        <v>1</v>
      </c>
      <c r="D17" s="37" t="s">
        <v>38127</v>
      </c>
      <c r="E17" s="37" t="s">
        <v>39077</v>
      </c>
      <c r="F17" s="38">
        <v>45931.935115740744</v>
      </c>
      <c r="G17" s="39">
        <f ca="1">IFERROR(NOW()-F17,"-")</f>
        <v>3.3746643515769392E-2</v>
      </c>
      <c r="H17" s="38">
        <v>45931.924722222226</v>
      </c>
      <c r="I17" s="37" t="str">
        <f>IFERROR(VLOOKUP(D17,DB!A:F,6,0),"")</f>
        <v>SCECO</v>
      </c>
      <c r="J17" s="37" t="str">
        <f>IFERROR(VLOOKUP(D17,DB!A:G,7,0),"")</f>
        <v>Haj Removal</v>
      </c>
      <c r="K17" s="37" t="s">
        <v>39079</v>
      </c>
      <c r="L17" s="37" t="str">
        <f>IFERROR(VLOOKUP(D17,DB!A:I,9,0),"")</f>
        <v>Latis</v>
      </c>
      <c r="M17" s="139"/>
    </row>
    <row r="18" spans="1:13" ht="15">
      <c r="A18" s="37" t="s">
        <v>39076</v>
      </c>
      <c r="B18" s="37" t="str">
        <f>IFERROR(VLOOKUP(D18,DB!A:K,11,0),"")</f>
        <v>R5</v>
      </c>
      <c r="C18" s="37">
        <v>1</v>
      </c>
      <c r="D18" s="37" t="s">
        <v>38164</v>
      </c>
      <c r="E18" s="37" t="s">
        <v>39077</v>
      </c>
      <c r="F18" s="38">
        <v>45931.935115740744</v>
      </c>
      <c r="G18" s="39">
        <f ca="1">IFERROR(NOW()-F18,"-")</f>
        <v>3.3746643515769392E-2</v>
      </c>
      <c r="H18" s="38">
        <v>45931.924722222226</v>
      </c>
      <c r="I18" s="37" t="str">
        <f>IFERROR(VLOOKUP(D18,DB!A:F,6,0),"")</f>
        <v>SCECO</v>
      </c>
      <c r="J18" s="37" t="str">
        <f>IFERROR(VLOOKUP(D18,DB!A:G,7,0),"")</f>
        <v>Haj Removal</v>
      </c>
      <c r="K18" s="37" t="s">
        <v>39079</v>
      </c>
      <c r="L18" s="37" t="str">
        <f>IFERROR(VLOOKUP(D18,DB!A:I,9,0),"")</f>
        <v>Latis</v>
      </c>
      <c r="M18" s="139"/>
    </row>
    <row r="19" spans="1:13" ht="15">
      <c r="A19" s="37"/>
      <c r="B19" s="37" t="str">
        <f>IFERROR(VLOOKUP(D19,DB!A:K,11,0),"")</f>
        <v/>
      </c>
      <c r="C19" s="37"/>
      <c r="D19" s="37"/>
      <c r="E19" s="37"/>
      <c r="F19" s="38"/>
      <c r="G19" s="39">
        <f ca="1">IFERROR(NOW()-F19,"-")</f>
        <v>45931.968862384259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45931.968862384259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45931.968862384259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45931.968862384259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45931.968862384259</v>
      </c>
      <c r="H23" s="38"/>
      <c r="I23" s="37" t="str">
        <f>IFERROR(VLOOKUP(D23,DB!A:F,6,0),"")</f>
        <v/>
      </c>
      <c r="J23" s="37" t="str">
        <f>IFERROR(VLOOKUP(D23,DB!A:G,7,0),"")</f>
        <v/>
      </c>
      <c r="K23" s="37"/>
      <c r="L23" s="37" t="str">
        <f>IFERROR(VLOOKUP(D23,DB!A:I,9,0),"")</f>
        <v/>
      </c>
      <c r="M23" s="139"/>
    </row>
    <row r="24" spans="1:13" ht="15.75">
      <c r="A24" s="37"/>
      <c r="B24" s="37" t="str">
        <f>IFERROR(VLOOKUP(D24,DB!A:K,11,0),"")</f>
        <v/>
      </c>
      <c r="C24" s="37"/>
      <c r="D24" s="145"/>
      <c r="E24" s="37"/>
      <c r="F24" s="38"/>
      <c r="G24" s="39">
        <f ca="1">IFERROR(NOW()-F24,"-")</f>
        <v>45931.968862384259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45931.968862384259</v>
      </c>
      <c r="H25" s="38"/>
      <c r="I25" s="37" t="str">
        <f>IFERROR(VLOOKUP(D25,DB!A:F,6,0),"")</f>
        <v/>
      </c>
      <c r="J25" s="37" t="str">
        <f>IFERROR(VLOOKUP(D25,DB!A:G,7,0),"")</f>
        <v/>
      </c>
      <c r="K25" s="37"/>
      <c r="L25" s="37" t="str">
        <f>IFERROR(VLOOKUP(D25,DB!A:I,9,0),"")</f>
        <v/>
      </c>
      <c r="M25" s="139"/>
    </row>
    <row r="26" spans="1:13" ht="15">
      <c r="A26" s="92"/>
      <c r="B26" s="92" t="str">
        <f>IFERROR(VLOOKUP(D26,DB!A:K,11,0),"")</f>
        <v/>
      </c>
      <c r="C26" s="92"/>
      <c r="D26" s="92"/>
      <c r="E26" s="92"/>
      <c r="F26" s="134"/>
      <c r="G26" s="135">
        <f ca="1">IFERROR(NOW()-F26,"-")</f>
        <v>45931.968862384259</v>
      </c>
      <c r="H26" s="134"/>
      <c r="I26" s="92" t="str">
        <f>IFERROR(VLOOKUP(D26,DB!A:F,6,0),"")</f>
        <v/>
      </c>
      <c r="J26" s="92" t="str">
        <f>IFERROR(VLOOKUP(D26,DB!A:G,7,0),"")</f>
        <v/>
      </c>
      <c r="K26" s="92"/>
      <c r="L26" s="92" t="str">
        <f>IFERROR(VLOOKUP(D26,DB!A:I,9,0),"")</f>
        <v/>
      </c>
      <c r="M26" s="139"/>
    </row>
    <row r="27" spans="1:13" ht="15">
      <c r="A27" s="37"/>
      <c r="B27" s="37" t="str">
        <f>IFERROR(VLOOKUP(D27,DB!A:K,11,0),"")</f>
        <v/>
      </c>
      <c r="C27" s="37"/>
      <c r="D27" s="37"/>
      <c r="E27" s="37"/>
      <c r="F27" s="38"/>
      <c r="G27" s="39">
        <f ca="1">IFERROR(NOW()-F27,"-")</f>
        <v>45931.968862384259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45931.968862384259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45931.968862384259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45931.968862384259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45931.968862384259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45931.968862384259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45931.968862384259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45931.968862384259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45931.968862384259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45931.968862384259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45931.968862384259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45931.968862384259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45931.968862384259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45931.968862384259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45931.968862384259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45931.968862384259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45931.968862384259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45931.968862384259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45931.968862384259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45931.968862384259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45931.968862384259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45931.968862384259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45931.968862384259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45931.968862384259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45931.968862384259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45931.968862384259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45931.968862384259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45931.968862384259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45931.968862384259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45931.968862384259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45931.968862384259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45931.968862384259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45931.968862384259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45931.968862384259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45931.968862384259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45931.968862384259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45931.968862384259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45931.968862384259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45931.968862384259</v>
      </c>
      <c r="H65" s="38"/>
      <c r="I65" s="37" t="str">
        <f>IFERROR(VLOOKUP(D65,DB!A:F,6,0),"")</f>
        <v/>
      </c>
      <c r="J65" s="37" t="str">
        <f>IFERROR(VLOOKUP(D65,DB!A:G,7,0),"")</f>
        <v/>
      </c>
      <c r="K65" s="37"/>
      <c r="L65" s="37" t="str">
        <f>IFERROR(VLOOKUP(D65,DB!A:I,9,0),"")</f>
        <v/>
      </c>
      <c r="M65" s="139"/>
    </row>
    <row r="66" spans="1:13" ht="15">
      <c r="A66" s="92"/>
      <c r="B66" s="92" t="str">
        <f>IFERROR(VLOOKUP(D66,DB!A:K,11,0),"")</f>
        <v/>
      </c>
      <c r="C66" s="92"/>
      <c r="D66" s="92"/>
      <c r="E66" s="92"/>
      <c r="F66" s="134"/>
      <c r="G66" s="135">
        <f ca="1">IFERROR(NOW()-F66,"-")</f>
        <v>45931.968862384259</v>
      </c>
      <c r="H66" s="134"/>
      <c r="I66" s="92" t="str">
        <f>IFERROR(VLOOKUP(D66,DB!A:F,6,0),"")</f>
        <v/>
      </c>
      <c r="J66" s="92" t="str">
        <f>IFERROR(VLOOKUP(D66,DB!A:G,7,0),"")</f>
        <v/>
      </c>
      <c r="K66" s="92"/>
      <c r="L66" s="92" t="str">
        <f>IFERROR(VLOOKUP(D66,DB!A:I,9,0),"")</f>
        <v/>
      </c>
      <c r="M66" s="139"/>
    </row>
    <row r="67" spans="1:13" ht="15">
      <c r="A67" s="37"/>
      <c r="B67" s="37" t="str">
        <f>IFERROR(VLOOKUP(D67,DB!A:K,11,0),"")</f>
        <v/>
      </c>
      <c r="C67" s="37"/>
      <c r="D67" s="37"/>
      <c r="E67" s="37"/>
      <c r="F67" s="38"/>
      <c r="G67" s="39">
        <f ca="1">IFERROR(NOW()-F67,"-")</f>
        <v>45931.968862384259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45931.968862384259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45931.968862384259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45931.968862384259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45931.968862384259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45931.968862384259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45931.968862384259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45931.968862384259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45931.968862384259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45931.968862384259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45931.968862384259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45931.968862384259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45931.968862384259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45931.968862384259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45931.968862384259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45931.968862384259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45931.968862384259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45931.968862384259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45931.968862384259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45931.968862384259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45931.968862384259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45931.968862384259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45931.968862384259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45931.968862384259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45931.968862384259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45931.968862384259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45931.968862384259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45931.968862384259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45931.968862384259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45931.968862384259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45931.968862384259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45931.968862384259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45931.968862384259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45931.968862384259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45931.968862384259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45931.968862384259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45931.968862384259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45931.968862384259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45931.968862384259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45931.968862384259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45931.968862384259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45931.968862384259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45931.968862384259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45931.968862384259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45931.968862384259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45931.968862384259</v>
      </c>
      <c r="H112" s="38"/>
      <c r="I112" s="37" t="str">
        <f>IFERROR(VLOOKUP(D112,DB!A:F,6,0),"")</f>
        <v/>
      </c>
      <c r="J112" s="37" t="str">
        <f>IFERROR(VLOOKUP(D112,DB!A:G,7,0),"")</f>
        <v/>
      </c>
      <c r="K112" s="37"/>
      <c r="L112" s="37" t="str">
        <f>IFERROR(VLOOKUP(D112,DB!A:I,9,0),"")</f>
        <v/>
      </c>
      <c r="M112" s="139"/>
    </row>
    <row r="113" spans="1:13" ht="15">
      <c r="A113" s="92"/>
      <c r="B113" s="92" t="str">
        <f>IFERROR(VLOOKUP(D113,DB!A:K,11,0),"")</f>
        <v/>
      </c>
      <c r="C113" s="92"/>
      <c r="D113" s="92"/>
      <c r="E113" s="92"/>
      <c r="F113" s="134"/>
      <c r="G113" s="135">
        <f ca="1">IFERROR(NOW()-F113,"-")</f>
        <v>45931.968862384259</v>
      </c>
      <c r="H113" s="134"/>
      <c r="I113" s="92" t="str">
        <f>IFERROR(VLOOKUP(D113,DB!A:F,6,0),"")</f>
        <v/>
      </c>
      <c r="J113" s="92" t="str">
        <f>IFERROR(VLOOKUP(D113,DB!A:G,7,0),"")</f>
        <v/>
      </c>
      <c r="K113" s="92"/>
      <c r="L113" s="92" t="str">
        <f>IFERROR(VLOOKUP(D113,DB!A:I,9,0),"")</f>
        <v/>
      </c>
      <c r="M113" s="139"/>
    </row>
    <row r="114" spans="1:13" ht="15">
      <c r="A114" s="92"/>
      <c r="B114" s="92" t="str">
        <f>IFERROR(VLOOKUP(D114,DB!A:K,11,0),"")</f>
        <v/>
      </c>
      <c r="C114" s="92"/>
      <c r="D114" s="92"/>
      <c r="E114" s="92"/>
      <c r="F114" s="134"/>
      <c r="G114" s="135">
        <f ca="1">IFERROR(NOW()-F114,"-")</f>
        <v>45931.968862384259</v>
      </c>
      <c r="H114" s="134"/>
      <c r="I114" s="92" t="str">
        <f>IFERROR(VLOOKUP(D114,DB!A:F,6,0),"")</f>
        <v/>
      </c>
      <c r="J114" s="92" t="str">
        <f>IFERROR(VLOOKUP(D114,DB!A:G,7,0),"")</f>
        <v/>
      </c>
      <c r="K114" s="92"/>
      <c r="L114" s="92" t="str">
        <f>IFERROR(VLOOKUP(D114,DB!A:I,9,0),"")</f>
        <v/>
      </c>
    </row>
    <row r="115" spans="1:13" ht="15">
      <c r="A115" s="37"/>
      <c r="B115" s="37" t="str">
        <f>IFERROR(VLOOKUP(D115,DB!A:K,11,0),"")</f>
        <v/>
      </c>
      <c r="C115" s="37"/>
      <c r="D115" s="37"/>
      <c r="E115" s="37"/>
      <c r="F115" s="38"/>
      <c r="G115" s="39">
        <f ca="1">IFERROR(NOW()-F115,"-")</f>
        <v>45931.968862384259</v>
      </c>
      <c r="H115" s="38"/>
      <c r="I115" s="37" t="str">
        <f>IFERROR(VLOOKUP(D115,DB!A:F,6,0),"")</f>
        <v/>
      </c>
      <c r="J115" s="37" t="str">
        <f>IFERROR(VLOOKUP(D115,DB!A:G,7,0),"")</f>
        <v/>
      </c>
      <c r="K115" s="37"/>
      <c r="L115" s="37" t="str">
        <f>IFERROR(VLOOKUP(D115,DB!A:I,9,0),"")</f>
        <v/>
      </c>
    </row>
    <row r="116" spans="1:13" ht="15">
      <c r="A116" s="37"/>
      <c r="B116" s="37" t="str">
        <f>IFERROR(VLOOKUP(D116,DB!A:K,11,0),"")</f>
        <v/>
      </c>
      <c r="C116" s="37"/>
      <c r="D116" s="37"/>
      <c r="E116" s="37"/>
      <c r="F116" s="38"/>
      <c r="G116" s="39">
        <f ca="1">IFERROR(NOW()-F116,"-")</f>
        <v>45931.968862384259</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45931.968862384259</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45931.968862384259</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45931.968862384259</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45931.968862384259</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45931.968862384259</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45931.968862384259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45931.968862384259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45931.968862384259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45931.968862384259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45931.968862384259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45931.968862384259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45931.968862384259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45931.968862384259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45931.968862384259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45931.968862384259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45931.968862384259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45931.968862384259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45931.968862384259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45931.968862384259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45931.968862384259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45931.968862384259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45931.968862384259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45931.968862384259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45931.968862384259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45931.968862384259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45931.968862384259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45931.968862384259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45931.968862384259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45931.968862384259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45931.968862384259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45931.968862384259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45931.968862384259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45931.968862384259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45931.968862384259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45931.968862384259</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45931.968862384259</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45931.968862384259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45931.968862384259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45931.968862384259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45931.968862384259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45931.968862384259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45931.968862384259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45931.968862384259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45931.968862384259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45931.968862384259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45931.968862384259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45931.968862384259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45931.968862384259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45931.968862384259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45931.968862384259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45931.968862384259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45931.968862384259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45931.968862384259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45931.968862384259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45931.968862384259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45931.968862384259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45931.968862384259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45931.968862384259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45931.968862384259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45931.968862384259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45931.968862384259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45931.968862384259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45931.968862384259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45931.968862384259</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45931.968862384259</v>
      </c>
      <c r="H181" s="134"/>
      <c r="I181" s="92" t="str">
        <f>IFERROR(VLOOKUP(D181,DB!A:F,6,0),"")</f>
        <v/>
      </c>
      <c r="J181" s="92" t="str">
        <f>IFERROR(VLOOKUP(D181,DB!A:G,7,0),"")</f>
        <v/>
      </c>
      <c r="K181" s="92"/>
      <c r="L181" s="92" t="str">
        <f>IFERROR(VLOOKUP(D181,DB!A:I,9,0),"")</f>
        <v/>
      </c>
    </row>
    <row r="182" spans="1:12" ht="15">
      <c r="A182" s="37"/>
      <c r="B182" s="37" t="str">
        <f>IFERROR(VLOOKUP(D182,DB!A:K,11,0),"")</f>
        <v/>
      </c>
      <c r="C182" s="37"/>
      <c r="D182" s="37"/>
      <c r="E182" s="37"/>
      <c r="F182" s="38"/>
      <c r="G182" s="39">
        <f ca="1">IFERROR(NOW()-F182,"-")</f>
        <v>45931.968862384259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45931.968862384259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45931.968862384259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45931.968862384259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45931.968862384259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45931.968862384259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45931.968862384259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45931.968862384259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45931.968862384259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45931.968862384259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45931.968862384259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45931.968862384259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45931.968862384259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45931.968862384259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45931.968862384259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45931.968862384259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45931.968862384259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45931.968862384259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45931.968862384259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45931.968862384259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45931.968862384259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45931.968862384259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45931.968862384259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45931.968862384259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45931.968862384259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45931.968862384259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45931.968862384259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45931.968862384259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45931.968862384259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45931.968862384259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45931.968862384259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45931.968862384259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45931.968862384259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45931.968862384259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45931.968862384259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45931.968862384259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45931.968862384259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45931.968862384259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45931.968862384259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45931.968862384259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45931.968862384259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45931.968862384259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45931.968862384259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45931.968862384259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45931.968862384259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45931.968862384259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45931.968862384259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45931.968862384259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45931.968862384259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45931.968862384259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45931.968862384259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45931.968862384259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45931.968862384259</v>
      </c>
      <c r="H234" s="38"/>
      <c r="I234" s="37" t="str">
        <f>IFERROR(VLOOKUP(D234,DB!A:F,6,0),"")</f>
        <v/>
      </c>
      <c r="J234" s="37" t="str">
        <f>IFERROR(VLOOKUP(D234,DB!A:G,7,0),"")</f>
        <v/>
      </c>
      <c r="K234" s="37"/>
      <c r="L234" s="37" t="str">
        <f>IFERROR(VLOOKUP(D234,DB!A:I,9,0),"")</f>
        <v/>
      </c>
    </row>
    <row r="235" spans="1:12" ht="15">
      <c r="A235" s="92"/>
      <c r="B235" s="92" t="str">
        <f>IFERROR(VLOOKUP(D235,DB!A:K,11,0),"")</f>
        <v/>
      </c>
      <c r="C235" s="92"/>
      <c r="D235" s="92"/>
      <c r="E235" s="92"/>
      <c r="F235" s="134"/>
      <c r="G235" s="135">
        <f ca="1">IFERROR(NOW()-F235,"-")</f>
        <v>45931.968862384259</v>
      </c>
      <c r="H235" s="134"/>
      <c r="I235" s="92" t="str">
        <f>IFERROR(VLOOKUP(D235,DB!A:F,6,0),"")</f>
        <v/>
      </c>
      <c r="J235" s="92" t="str">
        <f>IFERROR(VLOOKUP(D235,DB!A:G,7,0),"")</f>
        <v/>
      </c>
      <c r="K235" s="92"/>
      <c r="L235" s="92" t="str">
        <f>IFERROR(VLOOKUP(D235,DB!A:I,9,0),"")</f>
        <v/>
      </c>
    </row>
    <row r="236" spans="1:12" ht="15"/>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5" ht="15"/>
    <row r="506" ht="15"/>
    <row r="507" ht="15"/>
    <row r="508" ht="15"/>
    <row r="509" ht="15"/>
    <row r="510" ht="15"/>
    <row r="512" ht="15"/>
    <row r="513" ht="15"/>
    <row r="514" ht="15"/>
    <row r="515" ht="15"/>
    <row r="516" ht="15"/>
    <row r="517" ht="15"/>
    <row r="518" ht="15"/>
    <row r="519"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4" ht="15"/>
    <row r="555" ht="15"/>
    <row r="556" ht="15"/>
    <row r="557" ht="15"/>
    <row r="558" ht="15"/>
    <row r="559" ht="15"/>
    <row r="560" ht="15"/>
    <row r="561" ht="15"/>
    <row r="562" ht="15"/>
    <row r="563" ht="15"/>
    <row r="565" ht="15"/>
    <row r="566" ht="15"/>
    <row r="567" ht="15"/>
    <row r="570" ht="15"/>
    <row r="571" ht="15"/>
    <row r="572" ht="15"/>
    <row r="573"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887" ht="15"/>
    <row r="888" ht="15"/>
    <row r="889" ht="15"/>
    <row r="890" ht="15"/>
    <row r="894" ht="15"/>
    <row r="895" ht="15"/>
    <row r="905" ht="15"/>
    <row r="910" ht="15"/>
    <row r="921" ht="15"/>
    <row r="922" ht="15"/>
    <row r="929" ht="15"/>
    <row r="930" ht="15"/>
    <row r="934" ht="15"/>
    <row r="935" ht="15"/>
    <row r="936" ht="15"/>
    <row r="943" ht="15"/>
    <row r="944" ht="15"/>
    <row r="945" ht="15"/>
    <row r="946" ht="15"/>
    <row r="948" ht="15"/>
    <row r="949" ht="15"/>
    <row r="950" ht="15"/>
    <row r="953" ht="15"/>
    <row r="954" ht="15"/>
    <row r="955" ht="15"/>
    <row r="956" ht="15"/>
    <row r="958" ht="15"/>
    <row r="959" ht="15"/>
    <row r="960" ht="15"/>
    <row r="961" ht="15"/>
    <row r="962" ht="15"/>
    <row r="963" ht="15"/>
    <row r="965" ht="15"/>
    <row r="966" ht="15"/>
    <row r="968" ht="15"/>
    <row r="969" ht="15"/>
    <row r="971" ht="15"/>
    <row r="972" ht="15"/>
    <row r="973" ht="15"/>
    <row r="975" ht="15"/>
    <row r="976" ht="15"/>
    <row r="977" ht="15"/>
    <row r="978" ht="15"/>
    <row r="979" ht="15"/>
    <row r="983" ht="15"/>
    <row r="984" ht="15"/>
    <row r="985" ht="15"/>
    <row r="986" ht="15"/>
    <row r="989" ht="15"/>
    <row r="990" ht="15"/>
    <row r="993" ht="15"/>
    <row r="1034" ht="15"/>
    <row r="1035" ht="15"/>
    <row r="1038" ht="15"/>
    <row r="1039" ht="15"/>
    <row r="1046" ht="15"/>
    <row r="1047" ht="15"/>
    <row r="1050" ht="15"/>
    <row r="1052" ht="15"/>
    <row r="1054" ht="15"/>
    <row r="1055" ht="15"/>
    <row r="1056" ht="15"/>
    <row r="1059" ht="15"/>
    <row r="1060" ht="15"/>
    <row r="1062" ht="15"/>
    <row r="1065" ht="15"/>
    <row r="1066" ht="15"/>
    <row r="1068" ht="15"/>
    <row r="1069" ht="15"/>
    <row r="1070" ht="15"/>
    <row r="1071" ht="15"/>
    <row r="1072" ht="15"/>
    <row r="1075" ht="15"/>
    <row r="1076" ht="15"/>
    <row r="1077" ht="15"/>
    <row r="1078" ht="15"/>
    <row r="1079" ht="15"/>
    <row r="1080" ht="15"/>
    <row r="1082" ht="15"/>
    <row r="1084" ht="15"/>
    <row r="1086" ht="15"/>
    <row r="1087" ht="15"/>
    <row r="1088" ht="15"/>
    <row r="1090" ht="15"/>
    <row r="1091" ht="15"/>
    <row r="1092" ht="15"/>
    <row r="1093" ht="15"/>
    <row r="1094" ht="15"/>
    <row r="1095" ht="15"/>
    <row r="1096" ht="15"/>
    <row r="1098" ht="15"/>
    <row r="1099" ht="15"/>
    <row r="1100" ht="15"/>
    <row r="1105" ht="15"/>
    <row r="1106" ht="15"/>
    <row r="1110" ht="15"/>
    <row r="1111" ht="15"/>
    <row r="1112" ht="15"/>
    <row r="1115" ht="15"/>
    <row r="1117" ht="15"/>
    <row r="1121" ht="15"/>
    <row r="1125" ht="15"/>
    <row r="1131" ht="15"/>
    <row r="1132" ht="15"/>
    <row r="1134" ht="15"/>
    <row r="1135" ht="15"/>
    <row r="1137" ht="15"/>
    <row r="1140" ht="15"/>
    <row r="1141" ht="15"/>
    <row r="1143" ht="15"/>
    <row r="1145" ht="15"/>
    <row r="1147" ht="15"/>
    <row r="1149" ht="15"/>
    <row r="1150" ht="15"/>
    <row r="1151" ht="15"/>
    <row r="1153" ht="15"/>
    <row r="1154" ht="15"/>
    <row r="1155" ht="15"/>
    <row r="1156" ht="15"/>
    <row r="1159" ht="15"/>
    <row r="1333" ht="15"/>
    <row r="1334" ht="15"/>
    <row r="1344" ht="15"/>
    <row r="1345" ht="15"/>
    <row r="1346" ht="15"/>
    <row r="1352" ht="15"/>
    <row r="1353" ht="15"/>
    <row r="1354" ht="15"/>
    <row r="1355" ht="15"/>
    <row r="1357" ht="15"/>
    <row r="1360" ht="15"/>
    <row r="1361" ht="15"/>
    <row r="1362" ht="15"/>
    <row r="1363" ht="15"/>
    <row r="1365" ht="15"/>
    <row r="1366" ht="15"/>
    <row r="1368" ht="15"/>
    <row r="1369" ht="15"/>
    <row r="1370" ht="15"/>
    <row r="1371" ht="15"/>
    <row r="1373" ht="15"/>
    <row r="1374" ht="15"/>
    <row r="1375" ht="15"/>
    <row r="1378" ht="15"/>
    <row r="1379" ht="15"/>
    <row r="1382" ht="15"/>
    <row r="1383" ht="15"/>
    <row r="1384" ht="15"/>
    <row r="1385" ht="15"/>
    <row r="1386" ht="15"/>
    <row r="1387" ht="15"/>
    <row r="1388" ht="15"/>
    <row r="1389" ht="15"/>
    <row r="1391" ht="15"/>
    <row r="1393" ht="15"/>
    <row r="1394" ht="15"/>
    <row r="1395" ht="15"/>
  </sheetData>
  <dataValidations count="2">
    <dataValidation allowBlank="1" showInputMessage="1" showErrorMessage="1" sqref="E1" xr:uid="{920C6338-E771-4DAE-8C89-92A9093EA4DE}"/>
    <dataValidation type="list" allowBlank="1" showInputMessage="1" showErrorMessage="1" sqref="E2:E2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7"/>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39080</v>
      </c>
      <c r="B2" s="140" t="s">
        <v>5398</v>
      </c>
      <c r="C2" s="140">
        <v>1</v>
      </c>
      <c r="D2" s="140" t="s">
        <v>32861</v>
      </c>
      <c r="E2" s="140" t="s">
        <v>39081</v>
      </c>
      <c r="F2" s="141">
        <v>45929.14371527778</v>
      </c>
      <c r="G2" s="142">
        <f ca="1">IFERROR(NOW()-F2,"-")</f>
        <v>2.8251467592563131</v>
      </c>
      <c r="H2" s="140">
        <v>45929.455266203702</v>
      </c>
      <c r="I2" s="140" t="str">
        <f>IFERROR(VLOOKUP(D2,DB!A:F,6,0),"")</f>
        <v>SCECO</v>
      </c>
      <c r="J2" s="140" t="str">
        <f>IFERROR(VLOOKUP(D2,DB!A:G,7,0),"")</f>
        <v>In progress</v>
      </c>
      <c r="K2" s="140" t="s">
        <v>39082</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39083</v>
      </c>
      <c r="B3" s="140" t="s">
        <v>5398</v>
      </c>
      <c r="C3" s="140">
        <v>1</v>
      </c>
      <c r="D3" s="140" t="s">
        <v>34463</v>
      </c>
      <c r="E3" s="140" t="s">
        <v>39081</v>
      </c>
      <c r="F3" s="141">
        <v>45926.772847222222</v>
      </c>
      <c r="G3" s="142">
        <f ca="1">IFERROR(NOW()-F3,"-")</f>
        <v>5.1960148148136795</v>
      </c>
      <c r="H3" s="140">
        <v>45927.449074074102</v>
      </c>
      <c r="I3" s="140" t="str">
        <f>IFERROR(VLOOKUP(D3,DB!A:F,6,0),"")</f>
        <v>SCECO</v>
      </c>
      <c r="J3" s="140" t="str">
        <f>IFERROR(VLOOKUP(D3,DB!A:G,7,0),"")</f>
        <v>Weak</v>
      </c>
      <c r="K3" s="140" t="s">
        <v>39082</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39084</v>
      </c>
      <c r="B4" s="140" t="s">
        <v>5398</v>
      </c>
      <c r="C4" s="140">
        <v>1</v>
      </c>
      <c r="D4" s="140" t="s">
        <v>33408</v>
      </c>
      <c r="E4" s="140" t="s">
        <v>39081</v>
      </c>
      <c r="F4" s="141">
        <v>45931.800995370373</v>
      </c>
      <c r="G4" s="142">
        <f ca="1">IFERROR(NOW()-F4,"-")</f>
        <v>0.16786666666303063</v>
      </c>
      <c r="H4" s="141">
        <v>45931.881805555553</v>
      </c>
      <c r="I4" s="140" t="str">
        <f>IFERROR(VLOOKUP(D4,DB!A:F,6,0),"")</f>
        <v>SCECO</v>
      </c>
      <c r="J4" s="140" t="str">
        <f>IFERROR(VLOOKUP(D4,DB!A:G,7,0),"")</f>
        <v>Dead</v>
      </c>
      <c r="K4" s="140" t="s">
        <v>39082</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39085</v>
      </c>
      <c r="B5" s="140" t="str">
        <f>IFERROR(VLOOKUP(D5,DB!A:K,11,0),"")</f>
        <v>R6</v>
      </c>
      <c r="C5" s="140">
        <v>2</v>
      </c>
      <c r="D5" s="140" t="s">
        <v>38941</v>
      </c>
      <c r="E5" s="140" t="s">
        <v>39081</v>
      </c>
      <c r="F5" s="141">
        <v>45931.827256944445</v>
      </c>
      <c r="G5" s="142">
        <f ca="1">IFERROR(NOW()-F5,"-")</f>
        <v>0.14160509259090759</v>
      </c>
      <c r="H5" s="141">
        <v>45931.799745370372</v>
      </c>
      <c r="I5" s="140" t="str">
        <f>IFERROR(VLOOKUP(D5,DB!A:F,6,0),"")</f>
        <v>Generator-SG</v>
      </c>
      <c r="J5" s="140" t="str">
        <f>IFERROR(VLOOKUP(D5,DB!A:G,7,0),"")</f>
        <v>Vandalized</v>
      </c>
      <c r="K5" s="140" t="s">
        <v>39086</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39087</v>
      </c>
      <c r="B6" s="140" t="str">
        <f>IFERROR(VLOOKUP(D6,DB!A:K,11,0),"")</f>
        <v>R6</v>
      </c>
      <c r="C6" s="140">
        <v>5</v>
      </c>
      <c r="D6" s="140" t="s">
        <v>38885</v>
      </c>
      <c r="E6" s="140" t="s">
        <v>39081</v>
      </c>
      <c r="F6" s="141">
        <v>45931.947106481479</v>
      </c>
      <c r="G6" s="142">
        <f ca="1">IFERROR(NOW()-F6,"-")</f>
        <v>2.1755555557319894E-2</v>
      </c>
      <c r="H6" s="141" t="s">
        <v>39088</v>
      </c>
      <c r="I6" s="140" t="str">
        <f>IFERROR(VLOOKUP(D6,DB!A:F,6,0),"")</f>
        <v>SCECO</v>
      </c>
      <c r="J6" s="140" t="str">
        <f>IFERROR(VLOOKUP(D6,DB!A:G,7,0),"")</f>
        <v>Good</v>
      </c>
      <c r="K6" s="140" t="s">
        <v>39089</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0"/>
      <c r="G7" s="140">
        <f ca="1">IFERROR(NOW()-F7,"-")</f>
        <v>45931.968862152775</v>
      </c>
      <c r="H7" s="140"/>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21"/>
      <c r="B8" s="140" t="str">
        <f>IFERROR(VLOOKUP(D8,DB!A:K,11,0),"")</f>
        <v/>
      </c>
      <c r="C8" s="140"/>
      <c r="D8" s="140"/>
      <c r="E8" s="140"/>
      <c r="F8" s="140"/>
      <c r="G8" s="140">
        <f ca="1">IFERROR(NOW()-F8,"-")</f>
        <v>45931.968862384259</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45931.968862384259</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45931.968862384259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45931.968862384259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45931.968862384259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45931.968862384259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45931.968862384259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45931.968862384259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45931.968862384259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45931.968862384259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45931.968862384259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45931.968862384259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45931.968862384259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45931.968862384259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45931.968862384259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45931.968862384259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45931.968862384259</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45931.968862384259</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45931.968862384259</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45931.968862384259</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45931.968862384259</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45931.968862384259</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45931.968862384259</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45931.968862384259</v>
      </c>
      <c r="H31" s="140"/>
      <c r="I31" s="140" t="str">
        <f>IFERROR(VLOOKUP(D31,DB!A:F,6,0),"")</f>
        <v/>
      </c>
      <c r="J31" s="140" t="str">
        <f>IFERROR(VLOOKUP(D31,DB!A:G,7,0),"")</f>
        <v/>
      </c>
      <c r="K31" s="140"/>
      <c r="L31" s="140" t="str">
        <f>IFERROR(VLOOKUP(D31,DB!A:I,9,0),"")</f>
        <v/>
      </c>
    </row>
    <row r="32" spans="1:12" ht="31.5" customHeight="1">
      <c r="A32" s="121"/>
      <c r="B32" s="120" t="str">
        <f>IFERROR(VLOOKUP(D32,DB!A:K,11,0),"")</f>
        <v/>
      </c>
      <c r="C32" s="122"/>
      <c r="D32" s="120"/>
      <c r="E32" s="123"/>
      <c r="F32" s="124"/>
      <c r="G32" s="89">
        <f ca="1">IFERROR(NOW()-F32,"-")</f>
        <v>45931.968862384259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45931.968862384259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45931.968862384259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45931.968862384259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45931.968862384259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45931.968862384259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45931.968862384259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45931.968862384259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45931.968862384259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45931.968862384259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45931.968862384259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45931.968862384259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45931.968862384259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45931.968862384259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45931.968862384259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45931.968862384259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45931.968862384259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45931.968862384259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45931.968862384259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45931.968862384259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45931.968862384259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45931.968862384259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45931.968862384259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45931.968862384259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45931.968862384259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45931.968862384259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45931.968862384259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45931.968862384259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45931.968862384259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45931.968862384259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45931.968862384259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45931.968862384259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45931.968862384259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45931.968862384259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45931.968862384259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45931.968862384259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45931.968862384259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45931.968862384259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45931.968862384259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45931.968862384259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45931.968862384259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45931.968862384259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45931.968862384259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45931.968862384259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45931.968862384259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45931.968862384259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45931.968862384259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45931.968862384259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45931.968862384259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45931.968862384259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45931.968862384259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45931.968862384259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45931.968862384259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45931.968862384259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45931.968862384259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45931.968862384259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45931.968862384259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45931.968862384259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45931.968862384259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45931.968862384259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45931.968862384259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45931.968862384259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45931.968862384259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45931.968862384259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45931.968862384259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45931.968862384259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45931.968862384259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45931.968862384259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45931.968862384259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45931.968862384259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45931.968862384259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45931.968862384259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45931.968862384259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45931.968862384259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45931.968862384259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45931.968862384259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45931.968862384259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45931.968862384259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45931.968862384259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45931.968862384259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45931.968862384259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45931.968862384259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45931.968862384259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45931.968862384259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45931.968862384259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45931.968862384259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45931.968862384259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45931.968862384259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45931.968862384259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45931.968862384259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45931.968862384259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45931.968862384259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45931.968862384259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45931.968862384259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45931.968862384259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45931.968862384259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45931.968862384259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45931.968862384259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45931.968862384259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45931.968862384259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45931.968862384259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45931.968862384259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45931.968862384259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45931.968862384259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45931.968862384259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45931.968862384259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45931.968862384259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45931.968862384259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45931.968862384259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45931.968862384259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45931.968862384259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45931.968862384259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45931.968862384259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45931.968862384259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45931.968862384259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45931.968862384259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45931.968862384259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45931.968862384259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45931.968862384259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45931.968862384259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45931.968862384259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45931.968862384259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45931.968862384259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45931.968862384259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45931.968862384259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45931.968862384259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45931.968862384259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45931.968862384259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45931.968862384259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45931.968862384259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45931.968862384259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45931.968862384259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45931.968862384259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45931.968862384259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45931.968862384259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45931.968862384259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45931.968862384259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45931.968862384259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45931.968862384259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45931.968862384259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45931.968862384259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45931.968862384259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45931.968862384259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45931.968862384259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45931.968862384259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45931.968862384259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45931.968862384259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45931.968862384259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45931.968862384259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45931.968862384259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45931.968862384259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45931.968862384259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45931.968862384259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45931.968862384259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45931.968862384259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45931.968862384259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45931.968862384259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45931.968862384259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45931.968862384259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45931.968862384259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45931.968862384259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45931.968862384259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45931.968862384259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45931.968862384259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45931.968862384259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45931.968862384259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45931.968862384259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45931.968862384259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45931.968862384259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45931.968862384259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45931.968862384259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45931.968862384259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45931.968862384259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45931.968862384259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45931.968862384259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45931.968862384259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45931.968862384259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45931.968862384259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45931.968862384259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45931.968862384259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45931.968862384259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45931.968862384259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45931.968862384259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45931.968862384259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45931.968862384259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45931.968862384259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45931.968862384259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45931.968862384259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45931.968862384259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45931.968862384259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45931.968862384259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45931.968862384259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45931.968862384259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45931.968862384259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45931.968862384259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45931.968862384259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45931.968862384259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45931.968862384259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45931.968862384259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45931.968862384259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45931.968862384259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45931.968862384259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45931.968862384259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45931.968862384259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45931.968862384259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45931.968862384259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45931.968862384259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45931.968862384259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45931.968862384259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45931.968862384259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45931.968862384259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45931.968862384259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45931.968862384259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45931.968862384259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45931.968862384259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45931.968862384259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45931.968862384259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45931.968862384259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45931.968862384259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45931.968862384259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45931.968862384259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45931.968862384259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45931.968862384259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45931.968862384259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45931.968862384259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45931.968862384259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45931.968862384259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45931.968862384259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45931.968862384259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45931.968862384259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45931.968862384259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45931.968862384259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45931.968862384259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45931.968862384259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45931.968862384259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45931.968862384259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45931.968862384259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45931.968862384259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45931.968862384259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45931.968862384259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45931.968862384259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45931.968862384259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45931.968862384259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45931.968862384259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45931.968862384259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45931.968862384259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45931.968862384259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45931.968862384259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45931.968862384259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45931.968862384259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45931.968862384259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45931.968862384259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45931.968862384259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45931.968862384259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45931.968862384259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45931.968862384259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45931.968862384259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45931.968862384259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45931.968862384259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45931.968862384259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45931.968862384259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45931.968862384259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45931.968862384259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45931.968862384259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45931.968862384259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45931.968862384259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45931.968862384259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45931.968862384259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45931.968862384259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45931.968862384259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45931.968862384259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45931.968862384259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45931.968862384259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45931.968862384259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45931.968862384259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45931.968862384259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45931.968862384259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45931.968862384259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45931.968862384259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45931.968862384259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45931.968862384259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45931.968862384259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45931.968862384259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45931.968862384259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45931.968862384259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45931.968862384259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45931.968862384259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45931.968862384259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45931.968862384259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45931.968862384259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45931.968862384259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45931.968862384259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45931.968862384259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45931.968862384259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45931.968862384259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45931.968862384259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45931.968862384259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45931.968862384259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45931.968862384259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45931.968862384259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45931.968862384259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45931.968862384259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45931.968862384259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45931.968862384259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45931.968862384259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45931.968862384259</v>
      </c>
      <c r="H337" s="124"/>
      <c r="I337" s="120" t="str">
        <f>IFERROR(VLOOKUP(D337,DB!A:F,6,0),"")</f>
        <v/>
      </c>
      <c r="J337" s="119" t="str">
        <f>IFERROR(VLOOKUP(D337,DB!A:G,7,0),"")</f>
        <v/>
      </c>
      <c r="K337" s="125"/>
      <c r="L337" s="126" t="str">
        <f>IFERROR(VLOOKUP(D337,DB!A:I,9,0),"")</f>
        <v/>
      </c>
    </row>
  </sheetData>
  <dataValidations count="2">
    <dataValidation allowBlank="1" showInputMessage="1" showErrorMessage="1" sqref="E1" xr:uid="{380493DB-286A-4683-AF55-C78F04945A49}"/>
    <dataValidation type="list" allowBlank="1" showInputMessage="1" showErrorMessage="1" sqref="D8:D16 E7:E3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2025-10-01T20:15:20Z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