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65" documentId="13_ncr:1_{F6CB121F-512D-4AA6-A0C1-0FB36C537598}" xr6:coauthVersionLast="47" xr6:coauthVersionMax="47" xr10:uidLastSave="{589502E6-FB1E-404B-B0B5-09E8CEE6275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<sst xmlns="http://schemas.openxmlformats.org/spreadsheetml/2006/main" count="178629" uniqueCount="39085">
  <si>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</si>
  <si>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</si>
  <si>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</si>
  <si>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</si>
  <si>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</si>
  <si>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</si>
  <si>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</si>
  <si>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</si>
  <si>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</si>
  <si>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</si>
  <si>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</si>
  <si>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</si>
  <si>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</si>
  <si>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</si>
  <si>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</si>
  <si>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</si>
  <si>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</si>
  <si>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</si>
  <si>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</si>
  <si>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</si>
  <si>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</si>
  <si>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</si>
  <si>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</si>
  <si>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</si>
  <si>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</si>
  <si>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</si>
  <si>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</si>
  <si>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</si>
  <si>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</si>
  <si>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</si>
  <si>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</si>
  <si>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</si>
  <si>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</si>
  <si>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</si>
  <si>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</si>
  <si>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</si>
  <si>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</si>
  <si>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</si>
  <si>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</si>
  <si>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</si>
  <si>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</si>
  <si>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</si>
  <si>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</si>
  <si>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</si>
  <si>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</si>
  <si>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</si>
  <si>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</si>
  <si>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</si>
  <si>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</si>
  <si>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</si>
  <si>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</si>
  <si>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</si>
  <si>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</si>
  <si>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</si>
  <si>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</si>
  <si>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</si>
  <si>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</si>
  <si>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</si>
  <si>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</si>
  <si>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</si>
  <si>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</si>
  <si>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</si>
  <si>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</si>
  <si>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</si>
  <si>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</si>
  <si>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</si>
  <si>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</si>
  <si>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</si>
  <si>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</si>
  <si>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</si>
  <si>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</si>
  <si>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</si>
  <si>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</si>
  <si>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</si>
  <si>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</si>
  <si>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</si>
  <si>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</si>
  <si>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</si>
  <si>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</si>
  <si>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</si>
  <si>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</si>
  <si>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</si>
  <si>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</si>
  <si>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</si>
  <si>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</si>
  <si>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</si>
  <si>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</si>
  <si>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</si>
  <si>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</si>
  <si>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</si>
  <si>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</si>
  <si>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</si>
  <si>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</si>
  <si>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</si>
  <si>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</si>
  <si>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</si>
  <si>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</si>
  <si>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</si>
  <si>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</si>
  <si>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</si>
  <si>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</si>
  <si>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</si>
  <si>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</si>
  <si>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</si>
  <si>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</si>
  <si>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</si>
  <si>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</si>
  <si>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</si>
  <si>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</si>
  <si>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</si>
  <si>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</si>
  <si>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</si>
  <si>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</si>
  <si>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</si>
  <si>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</si>
  <si>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</si>
  <si>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</si>
  <si>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</si>
  <si>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</si>
  <si>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</si>
  <si>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</si>
  <si>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</si>
  <si>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</si>
  <si>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</si>
  <si>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</si>
  <si>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</si>
  <si>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</si>
  <si>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</si>
  <si>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</si>
  <si>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</si>
  <si>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</si>
  <si>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</si>
  <si>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</si>
  <si>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</si>
  <si>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</si>
  <si>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</si>
  <si>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</si>
  <si>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</si>
  <si>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</si>
  <si>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</si>
  <si>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</si>
  <si>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</si>
  <si>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</si>
  <si>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</si>
  <si>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</si>
  <si>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</si>
  <si>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</si>
  <si>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</si>
  <si>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</si>
  <si>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</si>
  <si>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</si>
  <si>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</si>
  <si>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</si>
  <si>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</si>
  <si>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</si>
  <si>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</si>
  <si>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</si>
  <si>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</si>
  <si>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</si>
  <si>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</si>
  <si>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</si>
  <si>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</si>
  <si>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</si>
  <si>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</si>
  <si>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</si>
  <si>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</si>
  <si>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</si>
  <si>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</si>
  <si>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</si>
  <si>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</si>
  <si>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</si>
  <si>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</si>
  <si>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</si>
  <si>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</si>
  <si>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</si>
  <si>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</si>
  <si>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</si>
  <si>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</si>
  <si>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</si>
  <si>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</si>
  <si>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</si>
  <si>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</si>
  <si>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</si>
  <si>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</si>
  <si>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</si>
  <si>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</si>
  <si>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</si>
  <si>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</si>
  <si>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</si>
  <si>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</si>
  <si>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</si>
  <si>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</si>
  <si>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</si>
  <si>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</si>
  <si>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</si>
  <si>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</si>
  <si>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</si>
  <si>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</si>
  <si>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</si>
  <si>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</si>
  <si>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</si>
  <si>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</si>
  <si>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</si>
  <si>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</si>
  <si>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</si>
  <si>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</si>
  <si>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</si>
  <si>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</si>
  <si>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</si>
  <si>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</si>
  <si>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</si>
  <si>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</si>
  <si>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</si>
  <si>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</si>
  <si>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</si>
  <si>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</si>
  <si>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</si>
  <si>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</si>
  <si>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</si>
  <si>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</si>
  <si>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</si>
  <si>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</si>
  <si>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</si>
  <si>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</si>
  <si>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</si>
  <si>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</si>
  <si>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</si>
  <si>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</si>
  <si>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</si>
  <si>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</si>
  <si>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</si>
  <si>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</si>
  <si>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</si>
  <si>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</si>
  <si>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</si>
  <si>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</si>
  <si>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</si>
  <si>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</si>
  <si>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</si>
  <si>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</si>
  <si>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</si>
  <si>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</si>
  <si>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</si>
  <si>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</si>
  <si>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</si>
  <si>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</si>
  <si>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</si>
  <si>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</si>
  <si>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</si>
  <si>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</si>
  <si>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</si>
  <si>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</si>
  <si>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</si>
  <si>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</si>
  <si>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</si>
  <si>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</si>
  <si>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</si>
  <si>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</si>
  <si>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</si>
  <si>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</si>
  <si>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</si>
  <si>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</si>
  <si>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</si>
  <si>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</si>
  <si>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</si>
  <si>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</si>
  <si>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</si>
  <si>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</si>
  <si>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</si>
  <si>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</si>
  <si>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</si>
  <si>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</si>
  <si>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</si>
  <si>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</si>
  <si>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</si>
  <si>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</si>
  <si>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</si>
  <si>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</si>
  <si>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</si>
  <si>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</si>
  <si>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</si>
  <si>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</si>
  <si>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</si>
  <si>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</si>
  <si>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</si>
  <si>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</si>
  <si>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</si>
  <si>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</si>
  <si>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</si>
  <si>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</si>
  <si>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</si>
  <si>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</si>
  <si>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</si>
  <si>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</si>
  <si>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</si>
  <si>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</si>
  <si>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</si>
  <si>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</si>
  <si>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</si>
  <si>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</si>
  <si>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</si>
  <si>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</si>
  <si>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</si>
  <si>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</si>
  <si>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</si>
  <si>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</si>
  <si>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</si>
  <si>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</si>
  <si>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</si>
  <si>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</si>
  <si>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</si>
  <si>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</si>
  <si>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</si>
  <si>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</si>
  <si>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</si>
  <si>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</si>
  <si>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</si>
  <si>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</si>
  <si>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</si>
  <si>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</si>
  <si>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</si>
  <si>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</si>
  <si>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</si>
  <si>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</si>
  <si>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</si>
  <si>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</si>
  <si>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</si>
  <si>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</si>
  <si>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</si>
  <si>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</si>
  <si>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</si>
  <si>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</si>
  <si>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</si>
  <si>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</si>
  <si>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</si>
  <si>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</si>
  <si>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</si>
  <si>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</si>
  <si>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</si>
  <si>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</si>
  <si>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</si>
  <si>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</si>
  <si>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</si>
  <si>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</si>
  <si>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</si>
  <si>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</si>
  <si>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</si>
  <si>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</si>
  <si>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</si>
  <si>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</si>
  <si>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</si>
  <si>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</si>
  <si>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</si>
  <si>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</si>
  <si>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</si>
  <si>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</si>
  <si>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</si>
  <si>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</si>
  <si>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</si>
  <si>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</si>
  <si>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</si>
  <si>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</si>
  <si>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</si>
  <si>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</si>
  <si>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</si>
  <si>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</si>
  <si>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</si>
  <si>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</si>
  <si>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</si>
  <si>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</si>
  <si>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</si>
  <si>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</si>
  <si>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</si>
  <si>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</si>
  <si>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</si>
  <si>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</si>
  <si>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</si>
  <si>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</si>
  <si>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</si>
  <si>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</si>
  <si>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</si>
  <si>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</si>
  <si>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</si>
  <si>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</si>
  <si>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</si>
  <si>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</si>
  <si>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</si>
  <si>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</si>
  <si>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</si>
  <si>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</si>
  <si>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</si>
  <si>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</si>
  <si>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</si>
  <si>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</si>
  <si>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</si>
  <si>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</si>
  <si>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</si>
  <si>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</si>
  <si>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</si>
  <si>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</si>
  <si>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</si>
  <si>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</si>
  <si>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</si>
  <si>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</si>
  <si>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</si>
  <si>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</si>
  <si>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</si>
  <si>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</si>
  <si>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</si>
  <si>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</si>
  <si>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</si>
  <si>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</si>
  <si>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</si>
  <si>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</si>
  <si>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</si>
  <si>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</si>
  <si>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</si>
  <si>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</si>
  <si>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</si>
  <si>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</si>
  <si>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</si>
  <si>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</si>
  <si>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</si>
  <si>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</si>
  <si>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</si>
  <si>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</si>
  <si>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</si>
  <si>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</si>
  <si>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</si>
  <si>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</si>
  <si>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</si>
  <si>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</si>
  <si>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</si>
  <si>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</si>
  <si>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</si>
  <si>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</si>
  <si>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</si>
  <si>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</si>
  <si>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</si>
  <si>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</si>
  <si>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</si>
  <si>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</si>
  <si>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</si>
  <si>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</si>
  <si>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</si>
  <si>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</si>
  <si>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</si>
  <si>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</si>
  <si>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</si>
  <si>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</si>
  <si>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</si>
  <si>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</si>
  <si>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</si>
  <si>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</si>
  <si>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</si>
  <si>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</si>
  <si>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</si>
  <si>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</si>
  <si>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</si>
  <si>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</si>
  <si>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</si>
  <si>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</si>
  <si>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</si>
  <si>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</si>
  <si>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</si>
  <si>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</si>
  <si>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</si>
  <si>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</si>
  <si>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</si>
  <si>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</si>
  <si>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</si>
  <si>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</si>
  <si>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</si>
  <si>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</si>
  <si>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</si>
  <si>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</si>
  <si>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</si>
  <si>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</si>
  <si>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</si>
  <si>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</si>
  <si>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</si>
  <si>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</si>
  <si>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</si>
  <si>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</si>
  <si>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</si>
  <si>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</si>
  <si>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</si>
  <si>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</si>
  <si>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</si>
  <si>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</si>
  <si>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</si>
  <si>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</si>
  <si>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</si>
  <si>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</si>
  <si>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</si>
  <si>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</si>
  <si>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</si>
  <si>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</si>
  <si>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</si>
  <si>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</si>
  <si>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</si>
  <si>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</si>
  <si>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</si>
  <si>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</si>
  <si>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</si>
  <si>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</si>
  <si>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</si>
  <si>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</si>
  <si>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</si>
  <si>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</si>
  <si>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</si>
  <si>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</si>
  <si>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</si>
  <si>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</si>
  <si>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</si>
  <si>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</si>
  <si>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</si>
  <si>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</si>
  <si>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</si>
  <si>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</si>
  <si>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</si>
  <si>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</si>
  <si>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</si>
  <si>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</si>
  <si>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</si>
  <si>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</si>
  <si>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</si>
  <si>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</si>
  <si>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</si>
  <si>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</si>
  <si>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</si>
  <si>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</si>
  <si>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</si>
  <si>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</si>
  <si>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</si>
  <si>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</si>
  <si>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</si>
  <si>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</si>
  <si>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</si>
  <si>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</si>
  <si>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</si>
  <si>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</si>
  <si>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</si>
  <si>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</si>
  <si>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</si>
  <si>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</si>
  <si>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</si>
  <si>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</si>
  <si>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</si>
  <si>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</si>
  <si>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</si>
  <si>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</si>
  <si>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</si>
  <si>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</si>
  <si>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</si>
  <si>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</si>
  <si>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</si>
  <si>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</si>
  <si>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</si>
  <si>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</si>
  <si>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</si>
  <si>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</si>
  <si>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</si>
  <si>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</si>
  <si>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</si>
  <si>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</si>
  <si>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</si>
  <si>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</si>
  <si>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</si>
  <si>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</si>
  <si>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</si>
  <si>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</si>
  <si>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</si>
  <si>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</si>
  <si>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</si>
  <si>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</si>
  <si>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</si>
  <si>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</si>
  <si>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</si>
  <si>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</si>
  <si>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</si>
  <si>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</si>
  <si>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</si>
  <si>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</si>
  <si>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</si>
  <si>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</si>
  <si>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</si>
  <si>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</si>
  <si>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</si>
  <si>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</si>
  <si>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</si>
  <si>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</si>
  <si>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</si>
  <si>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</si>
  <si>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</si>
  <si>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</si>
  <si>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</si>
  <si>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</si>
  <si>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</si>
  <si>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</si>
  <si>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</si>
  <si>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</si>
  <si>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</si>
  <si>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</si>
  <si>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</si>
  <si>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</si>
  <si>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</si>
  <si>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</si>
  <si>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</si>
  <si>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</si>
  <si>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</si>
  <si>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</si>
  <si>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</si>
  <si>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</si>
  <si>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</si>
  <si>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</si>
  <si>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</si>
  <si>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</si>
  <si>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</si>
  <si>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</si>
  <si>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</si>
  <si>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</si>
  <si>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</si>
  <si>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</si>
  <si>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</si>
  <si>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</si>
  <si>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</si>
  <si>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</si>
  <si>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</si>
  <si>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</si>
  <si>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</si>
  <si>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</si>
  <si>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</si>
  <si>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</si>
  <si>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</si>
  <si>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</si>
  <si>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</si>
  <si>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</si>
  <si>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</si>
  <si>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</si>
  <si>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</si>
  <si>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</si>
  <si>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</si>
  <si>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</si>
  <si>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</si>
  <si>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</si>
  <si>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</si>
  <si>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</si>
  <si>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</si>
  <si>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</si>
  <si>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</si>
  <si>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</si>
  <si>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</si>
  <si>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</si>
  <si>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</si>
  <si>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</si>
  <si>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</si>
  <si>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</si>
  <si>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</si>
  <si>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</si>
  <si>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</si>
  <si>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</si>
  <si>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</si>
  <si>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</si>
  <si>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</si>
  <si>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</si>
  <si>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</si>
  <si>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</si>
  <si>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</si>
  <si>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</si>
  <si>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</si>
  <si>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</si>
  <si>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</si>
  <si>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</si>
  <si>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</si>
  <si>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</si>
  <si>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</si>
  <si>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</si>
  <si>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</si>
  <si>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</si>
  <si>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</si>
  <si>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</si>
  <si>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</si>
  <si>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</si>
  <si>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</si>
  <si>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</si>
  <si>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</si>
  <si>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</si>
  <si>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</si>
  <si>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</si>
  <si>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</si>
  <si>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</si>
  <si>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</si>
  <si>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</si>
  <si>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</si>
  <si>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</si>
  <si>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</si>
  <si>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</si>
  <si>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</si>
  <si>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</si>
  <si>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</si>
  <si>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</si>
  <si>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</si>
  <si>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</si>
  <si>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</si>
  <si>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</si>
  <si>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</si>
  <si>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</si>
  <si>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</si>
  <si>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</si>
  <si>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</si>
  <si>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</si>
  <si>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</si>
  <si>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</si>
  <si>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</si>
  <si>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</si>
  <si>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</si>
  <si>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</si>
  <si>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</si>
  <si>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</si>
  <si>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</si>
  <si>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</si>
  <si>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</si>
  <si>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</si>
  <si>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</si>
  <si>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</si>
  <si>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</si>
  <si>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</si>
  <si>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</si>
  <si>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</si>
  <si>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</si>
  <si>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</si>
  <si>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</si>
  <si>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</si>
  <si>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</si>
  <si>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</si>
  <si>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</si>
  <si>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</si>
  <si>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</si>
  <si>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</si>
  <si>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</si>
  <si>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</si>
  <si>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</si>
  <si>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</si>
  <si>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</si>
  <si>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</si>
  <si>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</si>
  <si>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</si>
  <si>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</si>
  <si>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</si>
  <si>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</si>
  <si>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</si>
  <si>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</si>
  <si>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</si>
  <si>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</si>
  <si>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</si>
  <si>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</si>
  <si>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</si>
  <si>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</si>
  <si>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</si>
  <si>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</si>
  <si>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</si>
  <si>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</si>
  <si>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</si>
  <si>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</si>
  <si>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</si>
  <si>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</si>
  <si>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</si>
  <si>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</si>
  <si>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</si>
  <si>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</si>
  <si>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</si>
  <si>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</si>
  <si>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</si>
  <si>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</si>
  <si>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</si>
  <si>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</si>
  <si>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</si>
  <si>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</si>
  <si>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</si>
  <si>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</si>
  <si>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</si>
  <si>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</si>
  <si>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</si>
  <si>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</si>
  <si>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</si>
  <si>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</si>
  <si>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</si>
  <si>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</si>
  <si>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</si>
  <si>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</si>
  <si>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</si>
  <si>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</si>
  <si>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</si>
  <si>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</si>
  <si>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</si>
  <si>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</si>
  <si>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</si>
  <si>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</si>
  <si>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</si>
  <si>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</si>
  <si>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</si>
  <si>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</si>
  <si>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</si>
  <si>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</si>
  <si>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</si>
  <si>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</si>
  <si>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</si>
  <si>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</si>
  <si>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</si>
  <si>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</si>
  <si>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</si>
  <si>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</si>
  <si>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</si>
  <si>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</si>
  <si>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</si>
  <si>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</si>
  <si>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</si>
  <si>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</si>
  <si>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</si>
  <si>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</si>
  <si>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</si>
  <si>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</si>
  <si>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</si>
  <si>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</si>
  <si>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</si>
  <si>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</si>
  <si>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</si>
  <si>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</si>
  <si>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</si>
  <si>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</si>
  <si>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</si>
  <si>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</si>
  <si>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</si>
  <si>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</si>
  <si>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</si>
  <si>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</si>
  <si>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</si>
  <si>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</si>
  <si>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</si>
  <si>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</si>
  <si>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</si>
  <si>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</si>
  <si>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</si>
  <si>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</si>
  <si>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</si>
  <si>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</si>
  <si>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</si>
  <si>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</si>
  <si>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</si>
  <si>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</si>
  <si>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</si>
  <si>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</si>
  <si>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</si>
  <si>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</si>
  <si>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</si>
  <si>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</si>
  <si>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</si>
  <si>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</si>
  <si>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</si>
  <si>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</si>
  <si>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</si>
  <si>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</si>
  <si>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</si>
  <si>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</si>
  <si>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</si>
  <si>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</si>
  <si>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</si>
  <si>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</si>
  <si>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</si>
  <si>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</si>
  <si>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</si>
  <si>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</si>
  <si>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</si>
  <si>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</si>
  <si>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</si>
  <si>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</si>
  <si>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</si>
  <si>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</si>
  <si>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</si>
  <si>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</si>
  <si>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</si>
  <si>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</si>
  <si>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</si>
  <si>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</si>
  <si>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</si>
  <si>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</si>
  <si>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</si>
  <si>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</si>
  <si>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</si>
  <si>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</si>
  <si>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</si>
  <si>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</si>
  <si>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</si>
  <si>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</si>
  <si>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</si>
  <si>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</si>
  <si>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</si>
  <si>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</si>
  <si>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</si>
  <si>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</si>
  <si>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</si>
  <si>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</si>
  <si>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</si>
  <si>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</si>
  <si>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</si>
  <si>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</si>
  <si>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</si>
  <si>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</si>
  <si>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</si>
  <si>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</si>
  <si>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</si>
  <si>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</si>
  <si>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</si>
  <si>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</si>
  <si>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</si>
  <si>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</si>
  <si>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</si>
  <si>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</si>
  <si>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</si>
  <si>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</si>
  <si>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</si>
  <si>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</si>
  <si>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</si>
  <si>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</si>
  <si>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</si>
  <si>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</si>
  <si>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</si>
  <si>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</si>
  <si>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</si>
  <si>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</si>
  <si>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</si>
  <si>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</si>
  <si>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</si>
  <si>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</si>
  <si>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</si>
  <si>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</si>
  <si>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</si>
  <si>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</si>
  <si>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</si>
  <si>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</si>
  <si>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</si>
  <si>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</si>
  <si>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</si>
  <si>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</si>
  <si>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</si>
  <si>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</si>
  <si>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</si>
  <si>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</si>
  <si>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</si>
  <si>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</si>
  <si>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</si>
  <si>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</si>
  <si>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</si>
  <si>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</si>
  <si>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</si>
  <si>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</si>
  <si>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</si>
  <si>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</si>
  <si>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</si>
  <si>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</si>
  <si>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</si>
  <si>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</si>
  <si>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</si>
  <si>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</si>
  <si>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</si>
  <si>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</si>
  <si>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</si>
  <si>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</si>
  <si>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</si>
  <si>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</si>
  <si>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</si>
  <si>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</si>
  <si>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</si>
  <si>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</si>
  <si>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</si>
  <si>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</si>
  <si>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</si>
  <si>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</si>
  <si>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</si>
  <si>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</si>
  <si>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</si>
  <si>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</si>
  <si>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</si>
  <si>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</si>
  <si>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</si>
  <si>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</si>
  <si>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</si>
  <si>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</si>
  <si>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</si>
  <si>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</si>
  <si>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</si>
  <si>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</si>
  <si>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</si>
  <si>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</si>
  <si>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</si>
  <si>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</si>
  <si>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</si>
  <si>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</si>
  <si>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</si>
  <si>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</si>
  <si>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</si>
  <si>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</si>
  <si>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</si>
  <si>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</si>
  <si>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</si>
  <si>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</si>
  <si>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</si>
  <si>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</si>
  <si>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</si>
  <si>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</si>
  <si>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</si>
  <si>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</si>
  <si>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</si>
  <si>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</si>
  <si>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</si>
  <si>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</si>
  <si>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</si>
  <si>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</si>
  <si>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</si>
  <si>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</si>
  <si>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</si>
  <si>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</si>
  <si>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</si>
  <si>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</si>
  <si>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</si>
  <si>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</si>
  <si>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</si>
  <si>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</si>
  <si>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</si>
  <si>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</si>
  <si>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</si>
  <si>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</si>
  <si>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</si>
  <si>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</si>
  <si>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</si>
  <si>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</si>
  <si>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</si>
  <si>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</si>
  <si>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</si>
  <si>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</si>
  <si>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</si>
  <si>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</si>
  <si>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</si>
  <si>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</si>
  <si>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</si>
  <si>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</si>
  <si>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</si>
  <si>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</si>
  <si>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</si>
  <si>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</si>
  <si>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</si>
  <si>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</si>
  <si>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</si>
  <si>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</si>
  <si>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</si>
  <si>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</si>
  <si>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</si>
  <si>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</si>
  <si>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</si>
  <si>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</si>
  <si>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</si>
  <si>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</si>
  <si>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</si>
  <si>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</si>
  <si>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</si>
  <si>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</si>
  <si>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</si>
  <si>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</si>
  <si>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</si>
  <si>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</si>
  <si>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</si>
  <si>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</si>
  <si>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</si>
  <si>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</si>
  <si>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</si>
  <si>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</si>
  <si>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</si>
  <si>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</si>
  <si>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</si>
  <si>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</si>
  <si>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</si>
  <si>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</si>
  <si>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</si>
  <si>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</si>
  <si>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</si>
  <si>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</si>
  <si>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</si>
  <si>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</si>
  <si>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</si>
  <si>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</si>
  <si>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</si>
  <si>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</si>
  <si>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</si>
  <si>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</si>
  <si>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</si>
  <si>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</si>
  <si>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</si>
  <si>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</si>
  <si>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</si>
  <si>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</si>
  <si>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</si>
  <si>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</si>
  <si>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</si>
  <si>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</si>
  <si>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</si>
  <si>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</si>
  <si>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</si>
  <si>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</si>
  <si>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</si>
  <si>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</si>
  <si>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</si>
  <si>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</si>
  <si>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</si>
  <si>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</si>
  <si>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</si>
  <si>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</si>
  <si>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</si>
  <si>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</si>
  <si>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</si>
  <si>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</si>
  <si>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</si>
  <si>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</si>
  <si>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</si>
  <si>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</si>
  <si>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</si>
  <si>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</si>
  <si>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</si>
  <si>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</si>
  <si>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</si>
  <si>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</si>
  <si>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</si>
  <si>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</si>
  <si>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</si>
  <si>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</si>
  <si>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</si>
  <si>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</si>
  <si>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</si>
  <si>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</si>
  <si>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</si>
  <si>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</si>
  <si>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</si>
  <si>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</si>
  <si>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</si>
  <si>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</si>
  <si>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</si>
  <si>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</si>
  <si>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</si>
  <si>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</si>
  <si>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</si>
  <si>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</si>
  <si>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</si>
  <si>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</si>
  <si>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</si>
  <si>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</si>
  <si>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</si>
  <si>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</si>
  <si>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</si>
  <si>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</si>
  <si>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</si>
  <si>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</si>
  <si>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</si>
  <si>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</si>
  <si>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</si>
  <si>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</si>
  <si>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</si>
  <si>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</si>
  <si>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</si>
  <si>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</si>
  <si>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</si>
  <si>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</si>
  <si>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</si>
  <si>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</si>
  <si>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</si>
  <si>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</si>
  <si>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</si>
  <si>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</si>
  <si>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</si>
  <si>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</si>
  <si>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</si>
  <si>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</si>
  <si>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</si>
  <si>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</si>
  <si>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</si>
  <si>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</si>
  <si>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</si>
  <si>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</si>
  <si>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</si>
  <si>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</si>
  <si>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</si>
  <si>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</si>
  <si>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</si>
  <si>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</si>
  <si>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</si>
  <si>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</si>
  <si>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</si>
  <si>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</si>
  <si>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</si>
  <si>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</si>
  <si>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</si>
  <si>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</si>
  <si>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</si>
  <si>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</si>
  <si>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</si>
  <si>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</si>
  <si>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</si>
  <si>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</si>
  <si>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</si>
  <si>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</si>
  <si>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</si>
  <si>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</si>
  <si>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</si>
  <si>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</si>
  <si>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</si>
  <si>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</si>
  <si>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</si>
  <si>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</si>
  <si>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</si>
  <si>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</si>
  <si>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</si>
  <si>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</si>
  <si>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</si>
  <si>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</si>
  <si>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</si>
  <si>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</si>
  <si>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</si>
  <si>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</si>
  <si>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</si>
  <si>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</si>
  <si>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</si>
  <si>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</si>
  <si>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</si>
  <si>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</si>
  <si>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</si>
  <si>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</si>
  <si>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</si>
  <si>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</si>
  <si>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</si>
  <si>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</si>
  <si>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</si>
  <si>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</si>
  <si>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</si>
  <si>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</si>
  <si>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</si>
  <si>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</si>
  <si>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</si>
  <si>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</si>
  <si>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</si>
  <si>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</si>
  <si>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</si>
  <si>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</si>
  <si>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</si>
  <si>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</si>
  <si>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</si>
  <si>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</si>
  <si>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</si>
  <si>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</si>
  <si>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</si>
  <si>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</si>
  <si>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</si>
  <si>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</si>
  <si>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</si>
  <si>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</si>
  <si>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</si>
  <si>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</si>
  <si>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</si>
  <si>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</si>
  <si>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</si>
  <si>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</si>
  <si>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</si>
  <si>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</si>
  <si>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</si>
  <si>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</si>
  <si>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</si>
  <si>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</si>
  <si>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</si>
  <si>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</si>
  <si>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</si>
  <si>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</si>
  <si>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</si>
  <si>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</si>
  <si>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</si>
  <si>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</si>
  <si>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</si>
  <si>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</si>
  <si>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</si>
  <si>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</si>
  <si>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</si>
  <si>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</si>
  <si>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</si>
  <si>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</si>
  <si>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</si>
  <si>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</si>
  <si>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</si>
  <si>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</si>
  <si>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</si>
  <si>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</si>
  <si>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</si>
  <si>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</si>
  <si>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</si>
  <si>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</si>
  <si>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</si>
  <si>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</si>
  <si>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</si>
  <si>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</si>
  <si>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</si>
  <si>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</si>
  <si>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</si>
  <si>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</si>
  <si>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</si>
  <si>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</si>
  <si>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</si>
  <si>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</si>
  <si>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</si>
  <si>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</si>
  <si>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</si>
  <si>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</si>
  <si>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</si>
  <si>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</si>
  <si>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</si>
  <si>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</si>
  <si>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</si>
  <si>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</si>
  <si>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</si>
  <si>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</si>
  <si>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</si>
  <si>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</si>
  <si>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</si>
  <si>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</si>
  <si>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</si>
  <si>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</si>
  <si>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</si>
  <si>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</si>
  <si>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</si>
  <si>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</si>
  <si>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</si>
  <si>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</si>
  <si>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</si>
  <si>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</si>
  <si>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</si>
  <si>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</si>
  <si>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</si>
  <si>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</si>
  <si>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</si>
  <si>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</si>
  <si>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</si>
  <si>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</si>
  <si>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</si>
  <si>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</si>
  <si>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</si>
  <si>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</si>
  <si>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</si>
  <si>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</si>
  <si>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</si>
  <si>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</si>
  <si>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</si>
  <si>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</si>
  <si>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</si>
  <si>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</si>
  <si>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</si>
  <si>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</si>
  <si>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</si>
  <si>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</si>
  <si>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</si>
  <si>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</si>
  <si>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</si>
  <si>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</si>
  <si>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</si>
  <si>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</si>
  <si>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</si>
  <si>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</si>
  <si>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</si>
  <si>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</si>
  <si>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</si>
  <si>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</si>
  <si>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</si>
  <si>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</si>
  <si>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</si>
  <si>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</si>
  <si>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</si>
  <si>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</si>
  <si>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</si>
  <si>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</si>
  <si>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</si>
  <si>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</si>
  <si>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</si>
  <si>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</si>
  <si>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</si>
  <si>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</si>
  <si>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</si>
  <si>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</si>
  <si>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</si>
  <si>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</si>
  <si>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</si>
  <si>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</si>
  <si>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</si>
  <si>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</si>
  <si>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</si>
  <si>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</si>
  <si>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</si>
  <si>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</si>
  <si>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</si>
  <si>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</si>
  <si>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</si>
  <si>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</si>
  <si>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</si>
  <si>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</si>
  <si>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</si>
  <si>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</si>
  <si>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</si>
  <si>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</si>
  <si>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</si>
  <si>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</si>
  <si>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</si>
  <si>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</si>
  <si>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</si>
  <si>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</si>
  <si>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</si>
  <si>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</si>
  <si>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</si>
  <si>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</si>
  <si>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</si>
  <si>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</si>
  <si>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</si>
  <si>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</si>
  <si>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</si>
  <si>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</si>
  <si>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</si>
  <si>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</si>
  <si>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</si>
  <si>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</si>
  <si>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</si>
  <si>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</si>
  <si>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</si>
  <si>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</si>
  <si>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</si>
  <si>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</si>
  <si>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</si>
  <si>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</si>
  <si>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</si>
  <si>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</si>
  <si>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</si>
  <si>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</si>
  <si>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</si>
  <si>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</si>
  <si>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</si>
  <si>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</si>
  <si>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</si>
  <si>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</si>
  <si>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</si>
  <si>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</si>
  <si>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</si>
  <si>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</si>
  <si>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</si>
  <si>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</si>
  <si>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</si>
  <si>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</si>
  <si>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</si>
  <si>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</si>
  <si>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</si>
  <si>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</si>
  <si>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</si>
  <si>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</si>
  <si>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</si>
  <si>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</si>
  <si>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</si>
  <si>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</si>
  <si>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</si>
  <si>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</si>
  <si>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</si>
  <si>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</si>
  <si>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</si>
  <si>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</si>
  <si>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</si>
  <si>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</si>
  <si>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</si>
  <si>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</si>
  <si>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</si>
  <si>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</si>
  <si>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</si>
  <si>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</si>
  <si>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</si>
  <si>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</si>
  <si>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</si>
  <si>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</si>
  <si>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</si>
  <si>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</si>
  <si>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</si>
  <si>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</si>
  <si>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</si>
  <si>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</si>
  <si>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</si>
  <si>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</si>
  <si>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</si>
  <si>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</si>
  <si>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</si>
  <si>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</si>
  <si>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</si>
  <si>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</si>
  <si>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</si>
  <si>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</si>
  <si>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</si>
  <si>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</si>
  <si>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</si>
  <si>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</si>
  <si>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</si>
  <si>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</si>
  <si>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</si>
  <si>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</si>
  <si>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</si>
  <si>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</si>
  <si>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</si>
  <si>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</si>
  <si>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</si>
  <si>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</si>
  <si>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</si>
  <si>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</si>
  <si>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</si>
  <si>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</si>
  <si>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</si>
  <si>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</si>
  <si>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</si>
  <si>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</si>
  <si>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</si>
  <si>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</si>
  <si>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</si>
  <si>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</si>
  <si>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</si>
  <si>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</si>
  <si>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</si>
  <si>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</si>
  <si>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</si>
  <si>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</si>
  <si>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</si>
  <si>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</si>
  <si>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</si>
  <si>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</si>
  <si>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</si>
  <si>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</si>
  <si>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</si>
  <si>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</si>
  <si>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</si>
  <si>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</si>
  <si>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</si>
  <si>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</si>
  <si>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</si>
  <si>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</si>
  <si>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</si>
  <si>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</si>
  <si>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</si>
  <si>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</si>
  <si>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</si>
  <si>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</si>
  <si>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</si>
  <si>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</si>
  <si>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</si>
  <si>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</si>
  <si>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</si>
  <si>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</si>
  <si>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</si>
  <si>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</si>
  <si>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</si>
  <si>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</si>
  <si>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</si>
  <si>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</si>
  <si>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</si>
  <si>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</si>
  <si>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</si>
  <si>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</si>
  <si>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</si>
  <si>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</si>
  <si>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</si>
  <si>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</si>
  <si>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</si>
  <si>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</si>
  <si>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</si>
  <si>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</si>
  <si>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</si>
  <si>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</si>
  <si>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</si>
  <si>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</si>
  <si>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</si>
  <si>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</si>
  <si>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</si>
  <si>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</si>
  <si>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</si>
  <si>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</si>
  <si>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</si>
  <si>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</si>
  <si>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</si>
  <si>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</si>
  <si>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</si>
  <si>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</si>
  <si>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</si>
  <si>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</si>
  <si>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</si>
  <si>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</si>
  <si>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</si>
  <si>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</si>
  <si>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</si>
  <si>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</si>
  <si>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</si>
  <si>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</si>
  <si>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</si>
  <si>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</si>
  <si>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</si>
  <si>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</si>
  <si>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</si>
  <si>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</si>
  <si>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</si>
  <si>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</si>
  <si>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</si>
  <si>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</si>
  <si>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</si>
  <si>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</si>
  <si>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</si>
  <si>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</si>
  <si>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</si>
  <si>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</si>
  <si>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</si>
  <si>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</si>
  <si>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</si>
  <si>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</si>
  <si>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</si>
  <si>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</si>
  <si>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</si>
  <si>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</si>
  <si>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</si>
  <si>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</si>
  <si>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</si>
  <si>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</si>
  <si>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</si>
  <si>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</si>
  <si>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</si>
  <si>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</si>
  <si>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</si>
  <si>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</si>
  <si>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</si>
  <si>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</si>
  <si>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</si>
  <si>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</si>
  <si>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</si>
  <si>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</si>
  <si>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</si>
  <si>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</si>
  <si>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</si>
  <si>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</si>
  <si>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</si>
  <si>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</si>
  <si>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</si>
  <si>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</si>
  <si>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</si>
  <si>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</si>
  <si>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</si>
  <si>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</si>
  <si>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</si>
  <si>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</si>
  <si>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</si>
  <si>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</si>
  <si>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</si>
  <si>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</si>
  <si>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</si>
  <si>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</si>
  <si>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</si>
  <si>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</si>
  <si>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</si>
  <si>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</si>
  <si>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</si>
  <si>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</si>
  <si>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</si>
  <si>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</si>
  <si>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</si>
  <si>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</si>
  <si>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</si>
  <si>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</si>
  <si>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</si>
  <si>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</si>
  <si>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</si>
  <si>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</si>
  <si>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</si>
  <si>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</si>
  <si>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</si>
  <si>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</si>
  <si>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</si>
  <si>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</si>
  <si>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</si>
  <si>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</si>
  <si>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</si>
  <si>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</si>
  <si>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</si>
  <si>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</si>
  <si>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</si>
  <si>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</si>
  <si>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</si>
  <si>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</si>
  <si>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</si>
  <si>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</si>
  <si>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</si>
  <si>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</si>
  <si>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</si>
  <si>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</si>
  <si>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</si>
  <si>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</si>
  <si>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</si>
  <si>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</si>
  <si>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</si>
  <si>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</si>
  <si>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</si>
  <si>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</si>
  <si>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</si>
  <si>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</si>
  <si>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</si>
  <si>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</si>
  <si>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</si>
  <si>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</si>
  <si>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</si>
  <si>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</si>
  <si>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</si>
  <si>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</si>
  <si>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</si>
  <si>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</si>
  <si>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</si>
  <si>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</si>
  <si>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</si>
  <si>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</si>
  <si>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</si>
  <si>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</si>
  <si>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</si>
  <si>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</si>
  <si>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</si>
  <si>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</si>
  <si>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</si>
  <si>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</si>
  <si>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</si>
  <si>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</si>
  <si>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</si>
  <si>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</si>
  <si>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</si>
  <si>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</si>
  <si>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</si>
  <si>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</si>
  <si>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</si>
  <si>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</si>
  <si>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</si>
  <si>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</si>
  <si>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</si>
  <si>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</si>
  <si>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</si>
  <si>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</si>
  <si>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</si>
  <si>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</si>
  <si>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</si>
  <si>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</si>
  <si>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</si>
  <si>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</si>
  <si>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</si>
  <si>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</si>
  <si>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</si>
  <si>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</si>
  <si>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</si>
  <si>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</si>
  <si>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</si>
  <si>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</si>
  <si>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</si>
  <si>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</si>
  <si>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</si>
  <si>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</si>
  <si>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</si>
  <si>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</si>
  <si>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</si>
  <si>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</si>
  <si>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</si>
  <si>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</si>
  <si>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</si>
  <si>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</si>
  <si>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</si>
  <si>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</si>
  <si>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</si>
  <si>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</si>
  <si>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</si>
  <si>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</si>
  <si>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</si>
  <si>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</si>
  <si>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</si>
  <si>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</si>
  <si>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</si>
  <si>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</si>
  <si>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</si>
  <si>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</si>
  <si>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</si>
  <si>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</si>
  <si>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</si>
  <si>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</si>
  <si>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</si>
  <si>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</si>
  <si>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</si>
  <si>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</si>
  <si>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</si>
  <si>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</si>
  <si>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</si>
  <si>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</si>
  <si>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</si>
  <si>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</si>
  <si>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</si>
  <si>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</si>
  <si>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</si>
  <si>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</si>
  <si>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</si>
  <si>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</si>
  <si>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</si>
  <si>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</si>
  <si>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</si>
  <si>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</si>
  <si>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</si>
  <si>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</si>
  <si>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</si>
  <si>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</si>
  <si>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</si>
  <si>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</si>
  <si>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</si>
  <si>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</si>
  <si>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</si>
  <si>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</si>
  <si>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</si>
  <si>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</si>
  <si>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</si>
  <si>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</si>
  <si>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</si>
  <si>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</si>
  <si>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</si>
  <si>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</si>
  <si>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</si>
  <si>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</si>
  <si>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</si>
  <si>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</si>
  <si>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</si>
  <si>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</si>
  <si>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</si>
  <si>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</si>
  <si>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</si>
  <si>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</si>
  <si>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</si>
  <si>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</si>
  <si>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</si>
  <si>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</si>
  <si>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</si>
  <si>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</si>
  <si>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</si>
  <si>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</si>
  <si>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</si>
  <si>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</si>
  <si>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</si>
  <si>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</si>
  <si>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</si>
  <si>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</si>
  <si>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</si>
  <si>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</si>
  <si>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</si>
  <si>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</si>
  <si>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</si>
  <si>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</si>
  <si>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</si>
  <si>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</si>
  <si>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</si>
  <si>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</si>
  <si>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</si>
  <si>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</si>
  <si>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</si>
  <si>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</si>
  <si>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</si>
  <si>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</si>
  <si>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</si>
  <si>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</si>
  <si>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</si>
  <si>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</si>
  <si>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</si>
  <si>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</si>
  <si>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</si>
  <si>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</si>
  <si>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</si>
  <si>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</si>
  <si>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</si>
  <si>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</si>
  <si>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</si>
  <si>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</si>
  <si>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</si>
  <si>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</si>
  <si>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</si>
  <si>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</si>
  <si>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</si>
  <si>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</si>
  <si>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</si>
  <si>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</si>
  <si>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</si>
  <si>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</si>
  <si>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</si>
  <si>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</si>
  <si>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</si>
  <si>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</si>
  <si>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</si>
  <si>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</si>
  <si>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</si>
  <si>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</si>
  <si>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</si>
  <si>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</si>
  <si>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</si>
  <si>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</si>
  <si>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</si>
  <si>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</si>
  <si>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</si>
  <si>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</si>
  <si>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</si>
  <si>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</si>
  <si>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</si>
  <si>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</si>
  <si>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</si>
  <si>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</si>
  <si>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</si>
  <si>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</si>
  <si>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</si>
  <si>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</si>
  <si>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</si>
  <si>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</si>
  <si>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</si>
  <si>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</si>
  <si>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</si>
  <si>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</si>
  <si>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</si>
  <si>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</si>
  <si>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</si>
  <si>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</si>
  <si>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</si>
  <si>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</si>
  <si>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</si>
  <si>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</si>
  <si>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</si>
  <si>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</si>
  <si>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</si>
  <si>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</si>
  <si>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</si>
  <si>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</si>
  <si>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</si>
  <si>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</si>
  <si>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</si>
  <si>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</si>
  <si>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</si>
  <si>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</si>
  <si>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</si>
  <si>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</si>
  <si>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</si>
  <si>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</si>
  <si>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</si>
  <si>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</si>
  <si>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</si>
  <si>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</si>
  <si>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</si>
  <si>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</si>
  <si>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</si>
  <si>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</si>
  <si>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</si>
  <si>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</si>
  <si>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</si>
  <si>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</si>
  <si>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</si>
  <si>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</si>
  <si>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</si>
  <si>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</si>
  <si>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</si>
  <si>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</si>
  <si>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</si>
  <si>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</si>
  <si>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</si>
  <si>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</si>
  <si>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</si>
  <si>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</si>
  <si>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</si>
  <si>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</si>
  <si>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</si>
  <si>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</si>
  <si>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</si>
  <si>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</si>
  <si>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</si>
  <si>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</si>
  <si>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</si>
  <si>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</si>
  <si>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</si>
  <si>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</si>
  <si>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</si>
  <si>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</si>
  <si>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</si>
  <si>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</si>
  <si>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</si>
  <si>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</si>
  <si>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</si>
  <si>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</si>
  <si>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</si>
  <si>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</si>
  <si>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</si>
  <si>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</si>
  <si>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</si>
  <si>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</si>
  <si>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</si>
  <si>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</si>
  <si>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</si>
  <si>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</si>
  <si>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</si>
  <si>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</si>
  <si>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</si>
  <si>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</si>
  <si>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</si>
  <si>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</si>
  <si>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</si>
  <si>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</si>
  <si>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</si>
  <si>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</si>
  <si>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</si>
  <si>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</si>
  <si>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</si>
  <si>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</si>
  <si>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</si>
  <si>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</si>
  <si>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</si>
  <si>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</si>
  <si>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</si>
  <si>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</si>
  <si>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</si>
  <si>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</si>
  <si>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</si>
  <si>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</si>
  <si>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</si>
  <si>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</si>
  <si>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</si>
  <si>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</si>
  <si>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</si>
  <si>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</si>
  <si>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</si>
  <si>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</si>
  <si>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</si>
  <si>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</si>
  <si>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</si>
  <si>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</si>
  <si>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</si>
  <si>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</si>
  <si>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</si>
  <si>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</si>
  <si>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</si>
  <si>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</si>
  <si>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</si>
  <si>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</si>
  <si>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</si>
  <si>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</si>
  <si>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</si>
  <si>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</si>
  <si>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</si>
  <si>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</si>
  <si>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</si>
  <si>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</si>
  <si>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</si>
  <si>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</si>
  <si>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</si>
  <si>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</si>
  <si>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</si>
  <si>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</si>
  <si>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</si>
  <si>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</si>
  <si>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</si>
  <si>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</si>
  <si>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</si>
  <si>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</si>
  <si>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</si>
  <si>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</si>
  <si>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</si>
  <si>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</si>
  <si>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</si>
  <si>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</si>
  <si>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</si>
  <si>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</si>
  <si>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</si>
  <si>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</si>
  <si>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</si>
  <si>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</si>
  <si>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</si>
  <si>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</si>
  <si>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</si>
  <si>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</si>
  <si>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</si>
  <si>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</si>
  <si>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</si>
  <si>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</si>
  <si>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</si>
  <si>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</si>
  <si>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</si>
  <si>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</si>
  <si>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</si>
  <si>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</si>
  <si>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</si>
  <si>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</si>
  <si>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</si>
  <si>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</si>
  <si>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</si>
  <si>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</si>
  <si>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</si>
  <si>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</si>
  <si>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</si>
  <si>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</si>
  <si>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</si>
  <si>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</si>
  <si>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</si>
  <si>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</si>
  <si>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</si>
  <si>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</si>
  <si>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</si>
  <si>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</si>
  <si>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</si>
  <si>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</si>
  <si>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</si>
  <si>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</si>
  <si>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</si>
  <si>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</si>
  <si>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</si>
  <si>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</si>
  <si>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</si>
  <si>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</si>
  <si>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</si>
  <si>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</si>
  <si>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</si>
  <si>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</si>
  <si>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</si>
  <si>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</si>
  <si>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</si>
  <si>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</si>
  <si>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</si>
  <si>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</si>
  <si>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</si>
  <si>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</si>
  <si>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</si>
  <si>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</si>
  <si>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</si>
  <si>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</si>
  <si>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</si>
  <si>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</si>
  <si>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</si>
  <si>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</si>
  <si>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</si>
  <si>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</si>
  <si>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</si>
  <si>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</si>
  <si>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</si>
  <si>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</si>
  <si>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</si>
  <si>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</si>
  <si>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</si>
  <si>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</si>
  <si>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</si>
  <si>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</si>
  <si>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</si>
  <si>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</si>
  <si>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</si>
  <si>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</si>
  <si>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</si>
  <si>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</si>
  <si>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</si>
  <si>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</si>
  <si>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</si>
  <si>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</si>
  <si>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</si>
  <si>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</si>
  <si>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</si>
  <si>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</si>
  <si>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</si>
  <si>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</si>
  <si>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</si>
  <si>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</si>
  <si>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</si>
  <si>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</si>
  <si>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</si>
  <si>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</si>
  <si>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</si>
  <si>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</si>
  <si>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</si>
  <si>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</si>
  <si>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</si>
  <si>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</si>
  <si>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</si>
  <si>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</si>
  <si>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</si>
  <si>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</si>
  <si>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</si>
  <si>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</si>
  <si>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</si>
  <si>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</si>
  <si>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</si>
  <si>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</si>
  <si>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</si>
  <si>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</si>
  <si>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</si>
  <si>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</si>
  <si>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</si>
  <si>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</si>
  <si>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</si>
  <si>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</si>
  <si>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</si>
  <si>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</si>
  <si>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</si>
  <si>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</si>
  <si>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</si>
  <si>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</si>
  <si>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</si>
  <si>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</si>
  <si>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</si>
  <si>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</si>
  <si>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</si>
  <si>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</si>
  <si>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</si>
  <si>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</si>
  <si>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</si>
  <si>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</si>
  <si>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</si>
  <si>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</si>
  <si>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</si>
  <si>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</si>
  <si>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</si>
  <si>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</si>
  <si>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</si>
  <si>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</si>
  <si>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</si>
  <si>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</si>
  <si>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</si>
  <si>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</si>
  <si>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</si>
  <si>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</si>
  <si>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</si>
  <si>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</si>
  <si>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</si>
  <si>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</si>
  <si>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</si>
  <si>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</si>
  <si>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</si>
  <si>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</si>
  <si>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</si>
  <si>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</si>
  <si>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</si>
  <si>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</si>
  <si>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</si>
  <si>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</si>
  <si>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</si>
  <si>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</si>
  <si>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</si>
  <si>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</si>
  <si>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</si>
  <si>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</si>
  <si>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</si>
  <si>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</si>
  <si>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</si>
  <si>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</si>
  <si>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</si>
  <si>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</si>
  <si>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</si>
  <si>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</si>
  <si>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</si>
  <si>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</si>
  <si>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</si>
  <si>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</si>
  <si>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</si>
  <si>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</si>
  <si>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</si>
  <si>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</si>
  <si>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</si>
  <si>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</si>
  <si>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</si>
  <si>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</si>
  <si>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</si>
  <si>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</si>
  <si>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</si>
  <si>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</si>
  <si>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</si>
  <si>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</si>
  <si>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</si>
  <si>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</si>
  <si>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</si>
  <si>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</si>
  <si>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</si>
  <si>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</si>
  <si>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</si>
  <si>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</si>
  <si>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</si>
  <si>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</si>
  <si>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</si>
  <si>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</si>
  <si>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</si>
  <si>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</si>
  <si>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</si>
  <si>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</si>
  <si>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</si>
  <si>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</si>
  <si>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</si>
  <si>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</si>
  <si>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</si>
  <si>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</si>
  <si>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</si>
  <si>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</si>
  <si>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</si>
  <si>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</si>
  <si>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</si>
  <si>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</si>
  <si>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</si>
  <si>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</si>
  <si>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</si>
  <si>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</si>
  <si>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</si>
  <si>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</si>
  <si>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</si>
  <si>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</si>
  <si>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</si>
  <si>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</si>
  <si>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</si>
  <si>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</si>
  <si>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</si>
  <si>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</si>
  <si>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</si>
  <si>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</si>
  <si>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</si>
  <si>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</si>
  <si>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</si>
  <si>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</si>
  <si>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</si>
  <si>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</si>
  <si>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</si>
  <si>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</si>
  <si>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</si>
  <si>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</si>
  <si>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</si>
  <si>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</si>
  <si>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</si>
  <si>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</si>
  <si>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</si>
  <si>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</si>
  <si>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</si>
  <si>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</si>
  <si>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</si>
  <si>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</si>
  <si>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</si>
  <si>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</si>
  <si>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</si>
  <si>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</si>
  <si>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</si>
  <si>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</si>
  <si>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</si>
  <si>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</si>
  <si>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</si>
  <si>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</si>
  <si>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</si>
  <si>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</si>
  <si>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</si>
  <si>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</si>
  <si>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</si>
  <si>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</si>
  <si>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</si>
  <si>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</si>
  <si>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</si>
  <si>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</si>
  <si>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</si>
  <si>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</si>
  <si>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</si>
  <si>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</si>
  <si>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</si>
  <si>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</si>
  <si>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</si>
  <si>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</si>
  <si>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</si>
  <si>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</si>
  <si>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</si>
  <si>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</si>
  <si>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</si>
  <si>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</si>
  <si>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</si>
  <si>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</si>
  <si>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</si>
  <si>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</si>
  <si>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</si>
  <si>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</si>
  <si>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</si>
  <si>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</si>
  <si>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</si>
  <si>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</si>
  <si>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</si>
  <si>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</si>
  <si>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</si>
  <si>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</si>
  <si>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</si>
  <si>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</si>
  <si>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</si>
  <si>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</si>
  <si>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</si>
  <si>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</si>
  <si>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</si>
  <si>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</si>
  <si>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</si>
  <si>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</si>
  <si>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</si>
  <si>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</si>
  <si>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</si>
  <si>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</si>
  <si>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</si>
  <si>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</si>
  <si>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</si>
  <si>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</si>
  <si>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</si>
  <si>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</si>
  <si>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</si>
  <si>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</si>
  <si>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</si>
  <si>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</si>
  <si>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</si>
  <si>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</si>
  <si>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</si>
  <si>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</si>
  <si>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</si>
  <si>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</si>
  <si>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</si>
  <si>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</si>
  <si>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</si>
  <si>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</si>
  <si>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</si>
  <si>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</si>
  <si>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</si>
  <si>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</si>
  <si>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</si>
  <si>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</si>
  <si>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</si>
  <si>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</si>
  <si>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</si>
  <si>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</si>
  <si>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</si>
  <si>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</si>
  <si>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</si>
  <si>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</si>
  <si>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</si>
  <si>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</si>
  <si>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</si>
  <si>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</si>
  <si>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</si>
  <si>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</si>
  <si>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</si>
  <si>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</si>
  <si>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</si>
  <si>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</si>
  <si>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</si>
  <si>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</si>
  <si>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</si>
  <si>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</si>
  <si>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</si>
  <si>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</si>
  <si>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</si>
  <si>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</si>
  <si>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</si>
  <si>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</si>
  <si>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</si>
  <si>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</si>
  <si>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</si>
  <si>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</si>
  <si>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</si>
  <si>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</si>
  <si>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</si>
  <si>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</si>
  <si>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</si>
  <si>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</si>
  <si>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</si>
  <si>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</si>
  <si>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</si>
  <si>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</si>
  <si>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</si>
  <si>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</si>
  <si>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</si>
  <si>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</si>
  <si>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</si>
  <si>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</si>
  <si>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</si>
  <si>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</si>
  <si>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</si>
  <si>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</si>
  <si>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</si>
  <si>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</si>
  <si>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</si>
  <si>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</si>
  <si>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</si>
  <si>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</si>
  <si>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</si>
  <si>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</si>
  <si>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</si>
  <si>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</si>
  <si>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</si>
  <si>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</si>
  <si>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</si>
  <si>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</si>
  <si>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</si>
  <si>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</si>
  <si>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</si>
  <si>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</si>
  <si>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</si>
  <si>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</si>
  <si>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</si>
  <si>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</si>
  <si>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</si>
  <si>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</si>
  <si>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</si>
  <si>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</si>
  <si>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</si>
  <si>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</si>
  <si>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</si>
  <si>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</si>
  <si>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</si>
  <si>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</si>
  <si>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</si>
  <si>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</si>
  <si>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</si>
  <si>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</si>
  <si>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</si>
  <si>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</si>
  <si>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</si>
  <si>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</si>
  <si>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</si>
  <si>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</si>
  <si>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</si>
  <si>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</si>
  <si>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</si>
  <si>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</si>
  <si>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</si>
  <si>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</si>
  <si>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</si>
  <si>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</si>
  <si>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</si>
  <si>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</si>
  <si>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</si>
  <si>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</si>
  <si>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</si>
  <si>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</si>
  <si>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</si>
  <si>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</si>
  <si>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</si>
  <si>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</si>
  <si>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</si>
  <si>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</si>
  <si>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</si>
  <si>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</si>
  <si>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</si>
  <si>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</si>
  <si>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</si>
  <si>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</si>
  <si>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</si>
  <si>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</si>
  <si>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</si>
  <si>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</si>
  <si>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</si>
  <si>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</si>
  <si>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</si>
  <si>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</si>
  <si>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</si>
  <si>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</si>
  <si>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</si>
  <si>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</si>
  <si>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</si>
  <si>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</si>
  <si>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</si>
  <si>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</si>
  <si>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</si>
  <si>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</si>
  <si>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</si>
  <si>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</si>
  <si>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</si>
  <si>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</si>
  <si>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</si>
  <si>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</si>
  <si>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</si>
  <si>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</si>
  <si>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</si>
  <si>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</si>
  <si>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</si>
  <si>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</si>
  <si>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</si>
  <si>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</si>
  <si>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</si>
  <si>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</si>
  <si>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</si>
  <si>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</si>
  <si>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</si>
  <si>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</si>
  <si>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</si>
  <si>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</si>
  <si>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</si>
  <si>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</si>
  <si>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</si>
  <si>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</si>
  <si>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</si>
  <si>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</si>
  <si>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</si>
  <si>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</si>
  <si>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</si>
  <si>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</si>
  <si>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</si>
  <si>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</si>
  <si>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</si>
  <si>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</si>
  <si>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</si>
  <si>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</si>
  <si>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</si>
  <si>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</si>
  <si>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</si>
  <si>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</si>
  <si>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</si>
  <si>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</si>
  <si>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</si>
  <si>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</si>
  <si>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</si>
  <si>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</si>
  <si>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</si>
  <si>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</si>
  <si>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</si>
  <si>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</si>
  <si>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</si>
  <si>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</si>
  <si>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</si>
  <si>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</si>
  <si>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</si>
  <si>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</si>
  <si>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</si>
  <si>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</si>
  <si>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</si>
  <si>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</si>
  <si>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</si>
  <si>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</si>
  <si>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</si>
  <si>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</si>
  <si>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</si>
  <si>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</si>
  <si>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</si>
  <si>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</si>
  <si>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</si>
  <si>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</si>
  <si>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</si>
  <si>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</si>
  <si>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</si>
  <si>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</si>
  <si>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</si>
  <si>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</si>
  <si>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</si>
  <si>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</si>
  <si>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</si>
  <si>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</si>
  <si>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</si>
  <si>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</si>
  <si>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</si>
  <si>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</si>
  <si>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</si>
  <si>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</si>
  <si>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</si>
  <si>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</si>
  <si>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</si>
  <si>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</si>
  <si>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</si>
  <si>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</si>
  <si>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</si>
  <si>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</si>
  <si>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</si>
  <si>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</si>
  <si>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</si>
  <si>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</si>
  <si>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</si>
  <si>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</si>
  <si>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</si>
  <si>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</si>
  <si>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</si>
  <si>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</si>
  <si>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</si>
  <si>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</si>
  <si>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</si>
  <si>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</si>
  <si>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</si>
  <si>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</si>
  <si>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</si>
  <si>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</si>
  <si>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</si>
  <si>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</si>
  <si>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</si>
  <si>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</si>
  <si>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</si>
  <si>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</si>
  <si>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</si>
  <si>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</si>
  <si>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</si>
  <si>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</si>
  <si>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</si>
  <si>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</si>
  <si>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</si>
  <si>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</si>
  <si>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</si>
  <si>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</si>
  <si>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</si>
  <si>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</si>
  <si>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</si>
  <si>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</si>
  <si>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</si>
  <si>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</si>
  <si>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</si>
  <si>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</si>
  <si>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</si>
  <si>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</si>
  <si>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</si>
  <si>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</si>
  <si>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</si>
  <si>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</si>
  <si>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</si>
  <si>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</si>
  <si>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</si>
  <si>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</si>
  <si>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</si>
  <si>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</si>
  <si>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</si>
  <si>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</si>
  <si>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</si>
  <si>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</si>
  <si>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</si>
  <si>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</si>
  <si>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</si>
  <si>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</si>
  <si>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</si>
  <si>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</si>
  <si>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</si>
  <si>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</si>
  <si>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</si>
  <si>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</si>
  <si>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</si>
  <si>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</si>
  <si>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</si>
  <si>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</si>
  <si>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</si>
  <si>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</si>
  <si>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</si>
  <si>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</si>
  <si>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</si>
  <si>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</si>
  <si>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</si>
  <si>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</si>
  <si>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</si>
  <si>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</si>
  <si>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</si>
  <si>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</si>
  <si>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</si>
  <si>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</si>
  <si>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</si>
  <si>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</si>
  <si>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</si>
  <si>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</si>
  <si>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</si>
  <si>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</si>
  <si>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</si>
  <si>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</si>
  <si>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</si>
  <si>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</si>
  <si>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</si>
  <si>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</si>
  <si>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</si>
  <si>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</si>
  <si>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</si>
  <si>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</si>
  <si>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</si>
  <si>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</si>
  <si>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</si>
  <si>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</si>
  <si>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</si>
  <si>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</si>
  <si>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</si>
  <si>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</si>
  <si>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</si>
  <si>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</si>
  <si>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</si>
  <si>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</si>
  <si>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</si>
  <si>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</si>
  <si>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</si>
  <si>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</si>
  <si>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</si>
  <si>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</si>
  <si>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</si>
  <si>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</si>
  <si>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</si>
  <si>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</si>
  <si>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</si>
  <si>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</si>
  <si>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</si>
  <si>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</si>
  <si>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</si>
  <si>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</si>
  <si>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</si>
  <si>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</si>
  <si>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</si>
  <si>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</si>
  <si>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</si>
  <si>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</si>
  <si>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</si>
  <si>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</si>
  <si>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</si>
  <si>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</si>
  <si>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</si>
  <si>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</si>
  <si>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</si>
  <si>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</si>
  <si>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</si>
  <si>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</si>
  <si>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</si>
  <si>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</si>
  <si>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</si>
  <si>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</si>
  <si>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</si>
  <si>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</si>
  <si>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</si>
  <si>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</si>
  <si>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</si>
  <si>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</si>
  <si>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</si>
  <si>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</si>
  <si>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</si>
  <si>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</si>
  <si>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</si>
  <si>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</si>
  <si>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</si>
  <si>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</si>
  <si>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</si>
  <si>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</si>
  <si>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</si>
  <si>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</si>
  <si>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</si>
  <si>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</si>
  <si>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</si>
  <si>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</si>
  <si>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</si>
  <si>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</si>
  <si>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</si>
  <si>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</si>
  <si>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</si>
  <si>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</si>
  <si>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</si>
  <si>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</si>
  <si>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</si>
  <si>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</si>
  <si>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</si>
  <si>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</si>
  <si>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</si>
  <si>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</si>
  <si>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</si>
  <si>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</si>
  <si>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</si>
  <si>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</si>
  <si>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</si>
  <si>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</si>
  <si>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</si>
  <si>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</si>
  <si>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</si>
  <si>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</si>
  <si>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</si>
  <si>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</si>
  <si>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</si>
  <si>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</si>
  <si>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</si>
  <si>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</si>
  <si>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</si>
  <si>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</si>
  <si>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</si>
  <si>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</si>
  <si>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</si>
  <si>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</si>
  <si>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</si>
  <si>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</si>
  <si>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</si>
  <si>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</si>
  <si>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</si>
  <si>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</si>
  <si>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</si>
  <si>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</si>
  <si>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</si>
  <si>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</si>
  <si>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</si>
  <si>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</si>
  <si>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</si>
  <si>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</si>
  <si>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</si>
  <si>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</si>
  <si>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</si>
  <si>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</si>
  <si>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</si>
  <si>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</si>
  <si>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</si>
  <si>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</si>
  <si>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</si>
  <si>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</si>
  <si>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</si>
  <si>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</si>
  <si>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</si>
  <si>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</si>
  <si>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</si>
  <si>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</si>
  <si>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</si>
  <si>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</si>
  <si>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</si>
  <si>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</si>
  <si>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</si>
  <si>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</si>
  <si>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</si>
  <si>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</si>
  <si>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</si>
  <si>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</si>
  <si>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</si>
  <si>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</si>
  <si>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</si>
  <si>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</si>
  <si>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</si>
  <si>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</si>
  <si>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</si>
  <si>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</si>
  <si>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</si>
  <si>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</si>
  <si>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</si>
  <si>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</si>
  <si>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</si>
  <si>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</si>
  <si>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</si>
  <si>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</si>
  <si>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</si>
  <si>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</si>
  <si>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</si>
  <si>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</si>
  <si>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</si>
  <si>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</si>
  <si>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</si>
  <si>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</si>
  <si>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</si>
  <si>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</si>
  <si>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</si>
  <si>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</si>
  <si>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</si>
  <si>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</si>
  <si>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</si>
  <si>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</si>
  <si>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</si>
  <si>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</si>
  <si>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</si>
  <si>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</si>
  <si>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</si>
  <si>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</si>
  <si>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</si>
  <si>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</si>
  <si>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</si>
  <si>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</si>
  <si>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</si>
  <si>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</si>
  <si>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</si>
  <si>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</si>
  <si>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</si>
  <si>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</si>
  <si>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</si>
  <si>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</si>
  <si>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</si>
  <si>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</si>
  <si>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</si>
  <si>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</si>
  <si>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</si>
  <si>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</si>
  <si>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</si>
  <si>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</si>
  <si>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</si>
  <si>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</si>
  <si>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</si>
  <si>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</si>
  <si>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</si>
  <si>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</si>
  <si>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</si>
  <si>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</si>
  <si>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</si>
  <si>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</si>
  <si>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</si>
  <si>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</si>
  <si>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</si>
  <si>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</si>
  <si>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</si>
  <si>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</si>
  <si>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</si>
  <si>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</si>
  <si>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</si>
  <si>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</si>
  <si>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</si>
  <si>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</si>
  <si>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</si>
  <si>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</si>
  <si>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</si>
  <si>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</si>
  <si>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</si>
  <si>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</si>
  <si>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</si>
  <si>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</si>
  <si>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</si>
  <si>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</si>
  <si>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</si>
  <si>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</si>
  <si>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</si>
  <si>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</si>
  <si>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</si>
  <si>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</si>
  <si>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</si>
  <si>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</si>
  <si>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</si>
  <si>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</si>
  <si>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</si>
  <si>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</si>
  <si>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</si>
  <si>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</si>
  <si>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</si>
  <si>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</si>
  <si>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</si>
  <si>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</si>
  <si>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</si>
  <si>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</si>
  <si>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</si>
  <si>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</si>
  <si>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</si>
  <si>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</si>
  <si>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</si>
  <si>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</si>
  <si>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</si>
  <si>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</si>
  <si>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</si>
  <si>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</si>
  <si>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</si>
  <si>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</si>
  <si>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</si>
  <si>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</si>
  <si>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</si>
  <si>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</si>
  <si>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</si>
  <si>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</si>
  <si>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</si>
  <si>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</si>
  <si>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</si>
  <si>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</si>
  <si>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</si>
  <si>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</si>
  <si>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</si>
  <si>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</si>
  <si>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</si>
  <si>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</si>
  <si>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</si>
  <si>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</si>
  <si>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</si>
  <si>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</si>
  <si>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</si>
  <si>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</si>
  <si>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</si>
  <si>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</si>
  <si>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</si>
  <si>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</si>
  <si>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</si>
  <si>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</si>
  <si>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</si>
  <si>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</si>
  <si>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</si>
  <si>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</si>
  <si>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</si>
  <si>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</si>
  <si>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</si>
  <si>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</si>
  <si>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</si>
  <si>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</si>
  <si>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</si>
  <si>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</si>
  <si>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</si>
  <si>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</si>
  <si>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</si>
  <si>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</si>
  <si>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</si>
  <si>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</si>
  <si>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</si>
  <si>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</si>
  <si>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</si>
  <si>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</si>
  <si>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</si>
  <si>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</si>
  <si>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</si>
  <si>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</si>
  <si>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</si>
  <si>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</si>
  <si>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</si>
  <si>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</si>
  <si>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</si>
  <si>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</si>
  <si>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</si>
  <si>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</si>
  <si>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</si>
  <si>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</si>
  <si>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</si>
  <si>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</si>
  <si>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</si>
  <si>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</si>
  <si>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</si>
  <si>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</si>
  <si>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</si>
  <si>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</si>
  <si>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</si>
  <si>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</si>
  <si>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</si>
  <si>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</si>
  <si>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</si>
  <si>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</si>
  <si>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</si>
  <si>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</si>
  <si>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</si>
  <si>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</si>
  <si>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</si>
  <si>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</si>
  <si>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</si>
  <si>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</si>
  <si>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</si>
  <si>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</si>
  <si>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</si>
  <si>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</si>
  <si>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</si>
  <si>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</si>
  <si>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</si>
  <si>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</si>
  <si>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</si>
  <si>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</si>
  <si>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</si>
  <si>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</si>
  <si>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</si>
  <si>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</si>
  <si>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</si>
  <si>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</si>
  <si>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</si>
  <si>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</si>
  <si>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</si>
  <si>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</si>
  <si>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</si>
  <si>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</si>
  <si>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</si>
  <si>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</si>
  <si>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</si>
  <si>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</si>
  <si>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</si>
  <si>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</si>
  <si>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</si>
  <si>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</si>
  <si>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</si>
  <si>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</si>
  <si>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</si>
  <si>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</si>
  <si>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</si>
  <si>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</si>
  <si>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</si>
  <si>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</si>
  <si>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</si>
  <si>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</si>
  <si>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</si>
  <si>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</si>
  <si>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</si>
  <si>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</si>
  <si>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</si>
  <si>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</si>
  <si>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</si>
  <si>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</si>
  <si>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</si>
  <si>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</si>
  <si>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</si>
  <si>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</si>
  <si>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</si>
  <si>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</si>
  <si>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</si>
  <si>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</si>
  <si>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</si>
  <si>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</si>
  <si>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</si>
  <si>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</si>
  <si>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</si>
  <si>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</si>
  <si>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</si>
  <si>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</si>
  <si>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</si>
  <si>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</si>
  <si>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</si>
  <si>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</si>
  <si>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</si>
  <si>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</si>
  <si>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</si>
  <si>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</si>
  <si>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</si>
  <si>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</si>
  <si>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</si>
  <si>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</si>
  <si>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</si>
  <si>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</si>
  <si>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</si>
  <si>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</si>
  <si>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</si>
  <si>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</si>
  <si>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</si>
  <si>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</si>
  <si>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</si>
  <si>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</si>
  <si>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</si>
  <si>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</si>
  <si>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</si>
  <si>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</si>
  <si>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</si>
  <si>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</si>
  <si>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</si>
  <si>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</si>
  <si>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</si>
  <si>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</si>
  <si>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</si>
  <si>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</si>
  <si>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</si>
  <si>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</si>
  <si>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</si>
  <si>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</si>
  <si>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</si>
  <si>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</si>
  <si>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</si>
  <si>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</si>
  <si>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</si>
  <si>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</si>
  <si>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</si>
  <si>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</si>
  <si>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</si>
  <si>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</si>
  <si>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</si>
  <si>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</si>
  <si>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</si>
  <si>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</si>
  <si>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</si>
  <si>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</si>
  <si>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</si>
  <si>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</si>
  <si>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</si>
  <si>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</si>
  <si>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</si>
  <si>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</si>
  <si>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</si>
  <si>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</si>
  <si>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</si>
  <si>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</si>
  <si>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</si>
  <si>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</si>
  <si>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</si>
  <si>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</si>
  <si>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</si>
  <si>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</si>
  <si>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</si>
  <si>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</si>
  <si>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</si>
  <si>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</si>
  <si>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</si>
  <si>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</si>
  <si>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</si>
  <si>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</si>
  <si>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</si>
  <si>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</si>
  <si>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</si>
  <si>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</si>
  <si>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</si>
  <si>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</si>
  <si>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</si>
  <si>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</si>
  <si>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</si>
  <si>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</si>
  <si>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</si>
  <si>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</si>
  <si>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</si>
  <si>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</si>
  <si>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</si>
  <si>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</si>
  <si>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</si>
  <si>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</si>
  <si>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</si>
  <si>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</si>
  <si>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</si>
  <si>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</si>
  <si>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</si>
  <si>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</si>
  <si>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</si>
  <si>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</si>
  <si>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</si>
  <si>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</si>
  <si>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</si>
  <si>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</si>
  <si>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</si>
  <si>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</si>
  <si>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</si>
  <si>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</si>
  <si>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</si>
  <si>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</si>
  <si>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</si>
  <si>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</si>
  <si>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</si>
  <si>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</si>
  <si>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</si>
  <si>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</si>
  <si>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</si>
  <si>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</si>
  <si>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</si>
  <si>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</si>
  <si>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</si>
  <si>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</si>
  <si>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</si>
  <si>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</si>
  <si>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</si>
  <si>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</si>
  <si>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</si>
  <si>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</si>
  <si>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</si>
  <si>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</si>
  <si>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</si>
  <si>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</si>
  <si>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</si>
  <si>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</si>
  <si>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</si>
  <si>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</si>
  <si>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</si>
  <si>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</si>
  <si>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</si>
  <si>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</si>
  <si>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</si>
  <si>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</si>
  <si>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</si>
  <si>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</si>
  <si>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</si>
  <si>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</si>
  <si>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</si>
  <si>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</si>
  <si>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</si>
  <si>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</si>
  <si>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</si>
  <si>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</si>
  <si>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</si>
  <si>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</si>
  <si>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</si>
  <si>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</si>
  <si>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</si>
  <si>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</si>
  <si>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</si>
  <si>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</si>
  <si>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</si>
  <si>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</si>
  <si>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</si>
  <si>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</si>
  <si>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</si>
  <si>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</si>
  <si>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</si>
  <si>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</si>
  <si>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</si>
  <si>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</si>
  <si>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</si>
  <si>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</si>
  <si>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</si>
  <si>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</si>
  <si>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</si>
  <si>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</si>
  <si>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</si>
  <si>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</si>
  <si>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</si>
  <si>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</si>
  <si>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</si>
  <si>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</si>
  <si>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</si>
  <si>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</si>
  <si>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</si>
  <si>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</si>
  <si>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</si>
  <si>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</si>
  <si>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</si>
  <si>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</si>
  <si>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</si>
  <si>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</si>
  <si>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</si>
  <si>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</si>
  <si>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</si>
  <si>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</si>
  <si>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</si>
  <si>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</si>
  <si>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</si>
  <si>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</si>
  <si>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</si>
  <si>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</si>
  <si>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</si>
  <si>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</si>
  <si>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</si>
  <si>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</si>
  <si>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</si>
  <si>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</si>
  <si>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</si>
  <si>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</si>
  <si>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</si>
  <si>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</si>
  <si>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</si>
  <si>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</si>
  <si>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</si>
  <si>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</si>
  <si>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</si>
  <si>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</si>
  <si>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</si>
  <si>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</si>
  <si>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</si>
  <si>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</si>
  <si>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</si>
  <si>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</si>
  <si>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</si>
  <si>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</si>
  <si>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</si>
  <si>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</si>
  <si>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</si>
  <si>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</si>
  <si>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</si>
  <si>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</si>
  <si>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</si>
  <si>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</si>
  <si>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</si>
  <si>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</si>
  <si>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</si>
  <si>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</si>
  <si>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</si>
  <si>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</si>
  <si>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</si>
  <si>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</si>
  <si>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</si>
  <si>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</si>
  <si>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</si>
  <si>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</si>
  <si>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</si>
  <si>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</si>
  <si>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</si>
  <si>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</si>
  <si>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</si>
  <si>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</si>
  <si>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</si>
  <si>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</si>
  <si>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</si>
  <si>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</si>
  <si>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</si>
  <si>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</si>
  <si>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</si>
  <si>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</si>
  <si>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</si>
  <si>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</si>
  <si>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</si>
  <si>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</si>
  <si>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</si>
  <si>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</si>
  <si>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</si>
  <si>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</si>
  <si>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</si>
  <si>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</si>
  <si>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</si>
  <si>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</si>
  <si>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</si>
  <si>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</si>
  <si>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</si>
  <si>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</si>
  <si>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</si>
  <si>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</si>
  <si>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</si>
  <si>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</si>
  <si>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</si>
  <si>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</si>
  <si>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</si>
  <si>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</si>
  <si>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</si>
  <si>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</si>
  <si>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</si>
  <si>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</si>
  <si>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</si>
  <si>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</si>
  <si>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</si>
  <si>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</si>
  <si>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</si>
  <si>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</si>
  <si>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</si>
  <si>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</si>
  <si>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</si>
  <si>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</si>
  <si>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</si>
  <si>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</si>
  <si>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</si>
  <si>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</si>
  <si>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</si>
  <si>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</si>
  <si>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</si>
  <si>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</si>
  <si>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</si>
  <si>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</si>
  <si>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</si>
  <si>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</si>
  <si>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</si>
  <si>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</si>
  <si>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</si>
  <si>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</si>
  <si>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</si>
  <si>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</si>
  <si>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</si>
  <si>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</si>
  <si>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</si>
  <si>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</si>
  <si>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</si>
  <si>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</si>
  <si>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</si>
  <si>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</si>
  <si>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</si>
  <si>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</si>
  <si>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</si>
  <si>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</si>
  <si>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</si>
  <si>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</si>
  <si>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</si>
  <si>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</si>
  <si>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</si>
  <si>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</si>
  <si>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</si>
  <si>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</si>
  <si>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</si>
  <si>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</si>
  <si>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</si>
  <si>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</si>
  <si>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</si>
  <si>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</si>
  <si>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</si>
  <si>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</si>
  <si>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</si>
  <si>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</si>
  <si>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</si>
  <si>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</si>
  <si>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</si>
  <si>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</si>
  <si>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</si>
  <si>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</si>
  <si>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</si>
  <si>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</si>
  <si>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</si>
  <si>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</si>
  <si>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</si>
  <si>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</si>
  <si>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</si>
  <si>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</si>
  <si>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</si>
  <si>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</si>
  <si>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</si>
  <si>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</si>
  <si>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</si>
  <si>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</si>
  <si>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</si>
  <si>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</si>
  <si>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</si>
  <si>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</si>
  <si>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</si>
  <si>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</si>
  <si>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</si>
  <si>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</si>
  <si>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</si>
  <si>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</si>
  <si>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</si>
  <si>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</si>
  <si>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</si>
  <si>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</si>
  <si>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</si>
  <si>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</si>
  <si>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</si>
  <si>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</si>
  <si>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</si>
  <si>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</si>
  <si>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</si>
  <si>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</si>
  <si>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</si>
  <si>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</si>
  <si>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</si>
  <si>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</si>
  <si>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</si>
  <si>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</si>
  <si>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</si>
  <si>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</si>
  <si>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</si>
  <si>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</si>
  <si>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</si>
  <si>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</si>
  <si>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</si>
  <si>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</si>
  <si>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</si>
  <si>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</si>
  <si>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</si>
  <si>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</si>
  <si>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</si>
  <si>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</si>
  <si>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</si>
  <si>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</si>
  <si>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</si>
  <si>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</si>
  <si>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</si>
  <si>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</si>
  <si>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</si>
  <si>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</si>
  <si>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</si>
  <si>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</si>
  <si>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</si>
  <si>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</si>
  <si>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</si>
  <si>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</si>
  <si>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</si>
  <si>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</si>
  <si>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</si>
  <si>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</si>
  <si>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</si>
  <si>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</si>
  <si>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</si>
  <si>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</si>
  <si>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</si>
  <si>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</si>
  <si>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</si>
  <si>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</si>
  <si>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</si>
  <si>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</si>
  <si>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</si>
  <si>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</si>
  <si>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</si>
  <si>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</si>
  <si>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</si>
  <si>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</si>
  <si>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</si>
  <si>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</si>
  <si>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</si>
  <si>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</si>
  <si>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</si>
  <si>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</si>
  <si>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</si>
  <si>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</si>
  <si>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</si>
  <si>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</si>
  <si>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</si>
  <si>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</si>
  <si>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</si>
  <si>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</si>
  <si>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</si>
  <si>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</si>
  <si>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</si>
  <si>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</si>
  <si>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</si>
  <si>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</si>
  <si>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</si>
  <si>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</si>
  <si>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</si>
  <si>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</si>
  <si>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</si>
  <si>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</si>
  <si>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</si>
  <si>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</si>
  <si>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</si>
  <si>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</si>
  <si>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</si>
  <si>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</si>
  <si>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</si>
  <si>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</si>
  <si>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</si>
  <si>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</si>
  <si>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</si>
  <si>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</si>
  <si>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</si>
  <si>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</si>
  <si>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</si>
  <si>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</si>
  <si>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</si>
  <si>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</si>
  <si>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</si>
  <si>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</si>
  <si>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</si>
  <si>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</si>
  <si>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</si>
  <si>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</si>
  <si>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</si>
  <si>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</si>
  <si>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</si>
  <si>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</si>
  <si>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</si>
  <si>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</si>
  <si>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</si>
  <si>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</si>
  <si>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</si>
  <si>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</si>
  <si>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</si>
  <si>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</si>
  <si>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</si>
  <si>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</si>
  <si>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</si>
  <si>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</si>
  <si>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</si>
  <si>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</si>
  <si>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</si>
  <si>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</si>
  <si>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</si>
  <si>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</si>
  <si>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</si>
  <si>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</si>
  <si>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</si>
  <si>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</si>
  <si>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</si>
  <si>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</si>
  <si>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</si>
  <si>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</si>
  <si>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</si>
  <si>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</si>
  <si>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</si>
  <si>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</si>
  <si>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</si>
  <si>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</si>
  <si>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</si>
  <si>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</si>
  <si>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</si>
  <si>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</si>
  <si>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</si>
  <si>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</si>
  <si>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</si>
  <si>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</si>
  <si>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</si>
  <si>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</si>
  <si>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</si>
  <si>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</si>
  <si>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</si>
  <si>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</si>
  <si>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</si>
  <si>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</si>
  <si>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</si>
  <si>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</si>
  <si>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</si>
  <si>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</si>
  <si>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</si>
  <si>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</si>
  <si>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</si>
  <si>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</si>
  <si>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</si>
  <si>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</si>
  <si>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</si>
  <si>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</si>
  <si>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</si>
  <si>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</si>
  <si>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</si>
  <si>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</si>
  <si>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</si>
  <si>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</si>
  <si>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</si>
  <si>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</si>
  <si>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</si>
  <si>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</si>
  <si>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</si>
  <si>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</si>
  <si>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</si>
  <si>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</si>
  <si>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</si>
  <si>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</si>
  <si>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</si>
  <si>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</si>
  <si>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</si>
  <si>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</si>
  <si>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</si>
  <si>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</si>
  <si>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</si>
  <si>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</si>
  <si>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</si>
  <si>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</si>
  <si>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</si>
  <si>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</si>
  <si>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</si>
  <si>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</si>
  <si>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</si>
  <si>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</si>
  <si>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</si>
  <si>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</si>
  <si>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</si>
  <si>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</si>
  <si>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</si>
  <si>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</si>
  <si>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</si>
  <si>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</si>
  <si>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</si>
  <si>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</si>
  <si>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</si>
  <si>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</si>
  <si>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</si>
  <si>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</si>
  <si>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</si>
  <si>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</si>
  <si>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</si>
  <si>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</si>
  <si>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</si>
  <si>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</si>
  <si>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</si>
  <si>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</si>
  <si>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</si>
  <si>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</si>
  <si>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</si>
  <si>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</si>
  <si>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</si>
  <si>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</si>
  <si>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</si>
  <si>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</si>
  <si>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</si>
  <si>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</si>
  <si>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</si>
  <si>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</si>
  <si>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</si>
  <si>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</si>
  <si>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</si>
  <si>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</si>
  <si>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</si>
  <si>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</si>
  <si>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</si>
  <si>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</si>
  <si>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</si>
  <si>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</si>
  <si>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</si>
  <si>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</si>
  <si>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</si>
  <si>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</si>
  <si>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</si>
  <si>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</si>
  <si>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</si>
  <si>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</si>
  <si>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</si>
  <si>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</si>
  <si>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</si>
  <si>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</si>
  <si>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</si>
  <si>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</si>
  <si>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</si>
  <si>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</si>
  <si>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</si>
  <si>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</si>
  <si>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</si>
  <si>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</si>
  <si>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</si>
  <si>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</si>
  <si>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</si>
  <si>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</si>
  <si>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</si>
  <si>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</si>
  <si>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</si>
  <si>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</si>
  <si>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</si>
  <si>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</si>
  <si>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</si>
  <si>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</si>
  <si>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</si>
  <si>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</si>
  <si>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</si>
  <si>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</si>
  <si>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</si>
  <si>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</si>
  <si>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</si>
  <si>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</si>
  <si>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</si>
  <si>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</si>
  <si>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</si>
  <si>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</si>
  <si>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</si>
  <si>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</si>
  <si>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</si>
  <si>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</si>
  <si>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</si>
  <si>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</si>
  <si>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</si>
  <si>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</si>
  <si>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</si>
  <si>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</si>
  <si>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</si>
  <si>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</si>
  <si>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</si>
  <si>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</si>
  <si>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</si>
  <si>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</si>
  <si>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</si>
  <si>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</si>
  <si>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</si>
  <si>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</si>
  <si>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</si>
  <si>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</si>
  <si>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</si>
  <si>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</si>
  <si>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</si>
  <si>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</si>
  <si>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</si>
  <si>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</si>
  <si>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</si>
  <si>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</si>
  <si>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</si>
  <si>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</si>
  <si>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</si>
  <si>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</si>
  <si>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</si>
  <si>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</si>
  <si>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</si>
  <si>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</si>
  <si>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</si>
  <si>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</si>
  <si>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</si>
  <si>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</si>
  <si>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</si>
  <si>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</si>
  <si>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</si>
  <si>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</si>
  <si>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</si>
  <si>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</si>
  <si>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</si>
  <si>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</si>
  <si>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</si>
  <si>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</si>
  <si>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</si>
  <si>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</si>
  <si>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</si>
  <si>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</si>
  <si>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</si>
  <si>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</si>
  <si>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</si>
  <si>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</si>
  <si>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</si>
  <si>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</si>
  <si>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</si>
  <si>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</si>
  <si>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</si>
  <si>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</si>
  <si>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</si>
  <si>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</si>
  <si>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</si>
  <si>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</si>
  <si>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</si>
  <si>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</si>
  <si>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</si>
  <si>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</si>
  <si>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</si>
  <si>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</si>
  <si>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</si>
  <si>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</si>
  <si>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</si>
  <si>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</si>
  <si>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</si>
  <si>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</si>
  <si>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</si>
  <si>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</si>
  <si>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</si>
  <si>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</si>
  <si>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</si>
  <si>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</si>
  <si>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</si>
  <si>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</si>
  <si>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</si>
  <si>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</si>
  <si>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</si>
  <si>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</si>
  <si>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</si>
  <si>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</si>
  <si>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</si>
  <si>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</si>
  <si>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</si>
  <si>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</si>
  <si>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</si>
  <si>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</si>
  <si>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</si>
  <si>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</si>
  <si>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</si>
  <si>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</si>
  <si>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</si>
  <si>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</si>
  <si>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</si>
  <si>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</si>
  <si>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</si>
  <si>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</si>
  <si>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</si>
  <si>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</si>
  <si>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</si>
  <si>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</si>
  <si>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</si>
  <si>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</si>
  <si>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</si>
  <si>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</si>
  <si>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</si>
  <si>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</si>
  <si>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</si>
  <si>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</si>
  <si>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</si>
  <si>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</si>
  <si>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</si>
  <si>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</si>
  <si>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</si>
  <si>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</si>
  <si>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</si>
  <si>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</si>
  <si>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</si>
  <si>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</si>
  <si>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</si>
  <si>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</si>
  <si>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</si>
  <si>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</si>
  <si>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</si>
  <si>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</si>
  <si>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</si>
  <si>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</si>
  <si>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</si>
  <si>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</si>
  <si>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</si>
  <si>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</si>
  <si>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</si>
  <si>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</si>
  <si>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</si>
  <si>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</si>
  <si>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</si>
  <si>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</si>
  <si>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</si>
  <si>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</si>
  <si>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</si>
  <si>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</si>
  <si>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</si>
  <si>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</si>
  <si>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</si>
  <si>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</si>
  <si>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</si>
  <si>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</si>
  <si>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</si>
  <si>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</si>
  <si>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</si>
  <si>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</si>
  <si>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</si>
  <si>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</si>
  <si>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</si>
  <si>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</si>
  <si>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</si>
  <si>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</si>
  <si>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</si>
  <si>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</si>
  <si>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</si>
  <si>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</si>
  <si>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</si>
  <si>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</si>
  <si>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</si>
  <si>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</si>
  <si>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</si>
  <si>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</si>
  <si>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</si>
  <si>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</si>
  <si>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</si>
  <si>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</si>
  <si>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</si>
  <si>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</si>
  <si>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</si>
  <si>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</si>
  <si>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</si>
  <si>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</si>
  <si>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</si>
  <si>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</si>
  <si>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</si>
  <si>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</si>
  <si>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</si>
  <si>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</si>
  <si>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</si>
  <si>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</si>
  <si>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</si>
  <si>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</si>
  <si>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</si>
  <si>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</si>
  <si>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</si>
  <si>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</si>
  <si>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</si>
  <si>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</si>
  <si>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</si>
  <si>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</si>
  <si>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</si>
  <si>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</si>
  <si>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</si>
  <si>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</si>
  <si>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</si>
  <si>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</si>
  <si>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</si>
  <si>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</si>
  <si>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</si>
  <si>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</si>
  <si>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</si>
  <si>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</si>
  <si>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</si>
  <si>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</si>
  <si>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</si>
  <si>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</si>
  <si>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</si>
  <si>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</si>
  <si>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</si>
  <si>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</si>
  <si>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</si>
  <si>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</si>
  <si>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</si>
  <si>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</si>
  <si>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</si>
  <si>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</si>
  <si>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</si>
  <si>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</si>
  <si>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</si>
  <si>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</si>
  <si>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</si>
  <si>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</si>
  <si>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</si>
  <si>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</si>
  <si>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</si>
  <si>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</si>
  <si>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</si>
  <si>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</si>
  <si>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</si>
  <si>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</si>
  <si>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</si>
  <si>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</si>
  <si>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</si>
  <si>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</si>
  <si>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</si>
  <si>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</si>
  <si>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</si>
  <si>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</si>
  <si>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</si>
  <si>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</si>
  <si>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</si>
  <si>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</si>
  <si>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</si>
  <si>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</si>
  <si>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</si>
  <si>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</si>
  <si>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</si>
  <si>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</si>
  <si>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</si>
  <si>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</si>
  <si>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</si>
  <si>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</si>
  <si>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</si>
  <si>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</si>
  <si>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</si>
  <si>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</si>
  <si>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</si>
  <si>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</si>
  <si>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</si>
  <si>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</si>
  <si>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</si>
  <si>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</si>
  <si>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</si>
  <si>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</si>
  <si>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</si>
  <si>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</si>
  <si>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</si>
  <si>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</si>
  <si>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</si>
  <si>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</si>
  <si>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</si>
  <si>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</si>
  <si>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</si>
  <si>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</si>
  <si>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</si>
  <si>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</si>
  <si>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</si>
  <si>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</si>
  <si>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</si>
  <si>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</si>
  <si>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</si>
  <si>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</si>
  <si>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</si>
  <si>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</si>
  <si>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</si>
  <si>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</si>
  <si>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</si>
  <si>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</si>
  <si>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</si>
  <si>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</si>
  <si>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</si>
  <si>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</si>
  <si>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</si>
  <si>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</si>
  <si>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</si>
  <si>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</si>
  <si>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</si>
  <si>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</si>
  <si>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</si>
  <si>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</si>
  <si>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</si>
  <si>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</si>
  <si>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</si>
  <si>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</si>
  <si>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</si>
  <si>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</si>
  <si>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</si>
  <si>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</si>
  <si>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</si>
  <si>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</si>
  <si>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</si>
  <si>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</si>
  <si>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</si>
  <si>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</si>
  <si>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</si>
  <si>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</si>
  <si>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</si>
  <si>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</si>
  <si>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</si>
  <si>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</si>
  <si>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</si>
  <si>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</si>
  <si>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</si>
  <si>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</si>
  <si>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</si>
  <si>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</si>
  <si>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</si>
  <si>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</si>
  <si>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</si>
  <si>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</si>
  <si>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</si>
  <si>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</si>
  <si>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</si>
  <si>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</si>
  <si>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</si>
  <si>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</si>
  <si>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</si>
  <si>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</si>
  <si>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</si>
  <si>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</si>
  <si>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</si>
  <si>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</si>
  <si>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</si>
  <si>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</si>
  <si>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</si>
  <si>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</si>
  <si>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</si>
  <si>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</si>
  <si>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</si>
  <si>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</si>
  <si>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</si>
  <si>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</si>
  <si>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</si>
  <si>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</si>
  <si>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</si>
  <si>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</si>
  <si>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</si>
  <si>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</si>
  <si>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</si>
  <si>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</si>
  <si>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</si>
  <si>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</si>
  <si>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</si>
  <si>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</si>
  <si>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</si>
  <si>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</si>
  <si>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</si>
  <si>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</si>
  <si>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</si>
  <si>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</si>
  <si>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</si>
  <si>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</si>
  <si>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</si>
  <si>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</si>
  <si>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</si>
  <si>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</si>
  <si>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</si>
  <si>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</si>
  <si>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</si>
  <si>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</si>
  <si>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</si>
  <si>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</si>
  <si>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</si>
  <si>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</si>
  <si>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</si>
  <si>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</si>
  <si>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</si>
  <si>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</si>
  <si>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</si>
  <si>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</si>
  <si>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</si>
  <si>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</si>
  <si>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</si>
  <si>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</si>
  <si>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</si>
  <si>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</si>
  <si>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</si>
  <si>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</si>
  <si>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</si>
  <si>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</si>
  <si>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</si>
  <si>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</si>
  <si>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</si>
  <si>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</si>
  <si>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</si>
  <si>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</si>
  <si>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</si>
  <si>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</si>
  <si>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</si>
  <si>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</si>
  <si>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</si>
  <si>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</si>
  <si>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</si>
  <si>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</si>
  <si>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</si>
  <si>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</si>
  <si>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</si>
  <si>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</si>
  <si>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</si>
  <si>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</si>
  <si>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</si>
  <si>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</si>
  <si>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</si>
  <si>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</si>
  <si>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</si>
  <si>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</si>
  <si>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</si>
  <si>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</si>
  <si>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</si>
  <si>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</si>
  <si>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</si>
  <si>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</si>
  <si>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</si>
  <si>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</si>
  <si>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</si>
  <si>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</si>
  <si>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</si>
  <si>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</si>
  <si>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</si>
  <si>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</si>
  <si>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</si>
  <si>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</si>
  <si>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</si>
  <si>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</si>
  <si>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</si>
  <si>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</si>
  <si>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</si>
  <si>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</si>
  <si>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</si>
  <si>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</si>
  <si>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</si>
  <si>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</si>
  <si>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</si>
  <si>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</si>
  <si>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</si>
  <si>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</si>
  <si>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</si>
  <si>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</si>
  <si>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</si>
  <si>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</si>
  <si>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</si>
  <si>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</si>
  <si>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</si>
  <si>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</si>
  <si>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</si>
  <si>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</si>
  <si>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</si>
  <si>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</si>
  <si>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</si>
  <si>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</si>
  <si>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</si>
  <si>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</si>
  <si>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</si>
  <si>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</si>
  <si>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</si>
  <si>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</si>
  <si>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</si>
  <si>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</si>
  <si>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</si>
  <si>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</si>
  <si>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</si>
  <si>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</si>
  <si>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</si>
  <si>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</si>
  <si>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</si>
  <si>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</si>
  <si>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</si>
  <si>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</si>
  <si>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</si>
  <si>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</si>
  <si>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</si>
  <si>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</si>
  <si>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</si>
  <si>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</si>
  <si>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</si>
  <si>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</si>
  <si>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</si>
  <si>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</si>
  <si>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</si>
  <si>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</si>
  <si>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</si>
  <si>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</si>
  <si>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</si>
  <si>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</si>
  <si>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</si>
  <si>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</si>
  <si>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</si>
  <si>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</si>
  <si>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</si>
  <si>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</si>
  <si>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</si>
  <si>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</si>
  <si>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</si>
  <si>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</si>
  <si>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</si>
  <si>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</si>
  <si>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</si>
  <si>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</si>
  <si>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</si>
  <si>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</si>
  <si>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</si>
  <si>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</si>
  <si>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</si>
  <si>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</si>
  <si>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</si>
  <si>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</si>
  <si>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</si>
  <si>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</si>
  <si>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</si>
  <si>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</si>
  <si>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</si>
  <si>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</si>
  <si>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</si>
  <si>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</si>
  <si>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</si>
  <si>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</si>
  <si>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</si>
  <si>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</si>
  <si>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</si>
  <si>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</si>
  <si>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</si>
  <si>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</si>
  <si>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</si>
  <si>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</si>
  <si>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</si>
  <si>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</si>
  <si>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</si>
  <si>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</si>
  <si>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</si>
  <si>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</si>
  <si>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</si>
  <si>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</si>
  <si>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</si>
  <si>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</si>
  <si>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</si>
  <si>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</si>
  <si>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</si>
  <si>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</si>
  <si>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</si>
  <si>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</si>
  <si>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</si>
  <si>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</si>
  <si>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</si>
  <si>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</si>
  <si>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</si>
  <si>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</si>
  <si>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</si>
  <si>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</si>
  <si>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</si>
  <si>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</si>
  <si>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</si>
  <si>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</si>
  <si>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</si>
  <si>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</si>
  <si>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</si>
  <si>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</si>
  <si>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</si>
  <si>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</si>
  <si>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</si>
  <si>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</si>
  <si>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</si>
  <si>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</si>
  <si>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</si>
  <si>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</si>
  <si>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</si>
  <si>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</si>
  <si>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</si>
  <si>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</si>
  <si>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</si>
  <si>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</si>
  <si>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</si>
  <si>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</si>
  <si>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</si>
  <si>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</si>
  <si>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</si>
  <si>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</si>
  <si>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</si>
  <si>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</si>
  <si>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</si>
  <si>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</si>
  <si>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</si>
  <si>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</si>
  <si>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</si>
  <si>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</si>
  <si>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</si>
  <si>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</si>
  <si>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</si>
  <si>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</si>
  <si>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</si>
  <si>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</si>
  <si>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</si>
  <si>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</si>
  <si>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</si>
  <si>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</si>
  <si>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</si>
  <si>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</si>
  <si>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</si>
  <si>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</si>
  <si>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</si>
  <si>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</si>
  <si>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</si>
  <si>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</si>
  <si>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</si>
  <si>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</si>
  <si>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</si>
  <si>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</si>
  <si>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</si>
  <si>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</si>
  <si>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</si>
  <si>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</si>
  <si>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</si>
  <si>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</si>
  <si>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</si>
  <si>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</si>
  <si>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</si>
  <si>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</si>
  <si>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</si>
  <si>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</si>
  <si>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</si>
  <si>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</si>
  <si>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</si>
  <si>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</si>
  <si>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</si>
  <si>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</si>
  <si>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</si>
  <si>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</si>
  <si>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</si>
  <si>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</si>
  <si>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</si>
  <si>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</si>
  <si>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</si>
  <si>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</si>
  <si>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</si>
  <si>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</si>
  <si>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</si>
  <si>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</si>
  <si>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</si>
  <si>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</si>
  <si>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</si>
  <si>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</si>
  <si>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</si>
  <si>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</si>
  <si>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</si>
  <si>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</si>
  <si>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</si>
  <si>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</si>
  <si>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</si>
  <si>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</si>
  <si>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</si>
  <si>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</si>
  <si>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</si>
  <si>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</si>
  <si>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</si>
  <si>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</si>
  <si>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</si>
  <si>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</si>
  <si>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</si>
  <si>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</si>
  <si>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</si>
  <si>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</si>
  <si>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</si>
  <si>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</si>
  <si>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</si>
  <si>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</si>
  <si>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</si>
  <si>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</si>
  <si>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</si>
  <si>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</si>
  <si>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</si>
  <si>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</si>
  <si>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</si>
  <si>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</si>
  <si>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</si>
  <si>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</si>
  <si>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</si>
  <si>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</si>
  <si>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</si>
  <si>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</si>
  <si>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</si>
  <si>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</si>
  <si>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</si>
  <si>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</si>
  <si>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</si>
  <si>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</si>
  <si>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</si>
  <si>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</si>
  <si>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</si>
  <si>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</si>
  <si>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</si>
  <si>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</si>
  <si>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</si>
  <si>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</si>
  <si>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</si>
  <si>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</si>
  <si>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</si>
  <si>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</si>
  <si>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</si>
  <si>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</si>
  <si>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</si>
  <si>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</si>
  <si>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</si>
  <si>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</si>
  <si>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</si>
  <si>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</si>
  <si>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</si>
  <si>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</si>
  <si>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</si>
  <si>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</si>
  <si>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</si>
  <si>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</si>
  <si>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</si>
  <si>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</si>
  <si>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</si>
  <si>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</si>
  <si>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</si>
  <si>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</si>
  <si>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</si>
  <si>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</si>
  <si>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</si>
  <si>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</si>
  <si>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</si>
  <si>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</si>
  <si>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</si>
  <si>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</si>
  <si>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</si>
  <si>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</si>
  <si>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</si>
  <si>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</si>
  <si>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</si>
  <si>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</si>
  <si>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</si>
  <si>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</si>
  <si>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</si>
  <si>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</si>
  <si>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</si>
  <si>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</si>
  <si>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</si>
  <si>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</si>
  <si>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</si>
  <si>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</si>
  <si>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</si>
  <si>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</si>
  <si>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</si>
  <si>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</si>
  <si>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</si>
  <si>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</si>
  <si>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</si>
  <si>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</si>
  <si>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</si>
  <si>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</si>
  <si>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</si>
  <si>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</si>
  <si>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</si>
  <si>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</si>
  <si>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</si>
  <si>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</si>
  <si>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</si>
  <si>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</si>
  <si>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</si>
  <si>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</si>
  <si>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</si>
  <si>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</si>
  <si>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</si>
  <si>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</si>
  <si>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</si>
  <si>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</si>
  <si>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</si>
  <si>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</si>
  <si>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</si>
  <si>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</si>
  <si>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</si>
  <si>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</si>
  <si>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</si>
  <si>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</si>
  <si>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</si>
  <si>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</si>
  <si>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</si>
  <si>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</si>
  <si>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</si>
  <si>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</si>
  <si>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</si>
  <si>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</si>
  <si>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</si>
  <si>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</si>
  <si>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</si>
  <si>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</si>
  <si>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</si>
  <si>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</si>
  <si>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</si>
  <si>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</si>
  <si>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</si>
  <si>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</si>
  <si>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</si>
  <si>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</si>
  <si>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</si>
  <si>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</si>
  <si>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</si>
  <si>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</si>
  <si>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</si>
  <si>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</si>
  <si>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</si>
  <si>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</si>
  <si>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</si>
  <si>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</si>
  <si>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</si>
  <si>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</si>
  <si>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</si>
  <si>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</si>
  <si>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</si>
  <si>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</si>
  <si>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</si>
  <si>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</si>
  <si>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</si>
  <si>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</si>
  <si>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</si>
  <si>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</si>
  <si>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</si>
  <si>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</si>
  <si>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</si>
  <si>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</si>
  <si>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</si>
  <si>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</si>
  <si>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</si>
  <si>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</si>
  <si>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</si>
  <si>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</si>
  <si>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</si>
  <si>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</si>
  <si>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</si>
  <si>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</si>
  <si>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</si>
  <si>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</si>
  <si>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</si>
  <si>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</si>
  <si>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</si>
  <si>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</si>
  <si>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</si>
  <si>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</si>
  <si>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</si>
  <si>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</si>
  <si>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</si>
  <si>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</si>
  <si>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</si>
  <si>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</si>
  <si>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</si>
  <si>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</si>
  <si>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</si>
  <si>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</si>
  <si>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</si>
  <si>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</si>
  <si>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</si>
  <si>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</si>
  <si>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</si>
  <si>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</si>
  <si>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</si>
  <si>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</si>
  <si>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</si>
  <si>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</si>
  <si>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</si>
  <si>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</si>
  <si>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</si>
  <si>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</si>
  <si>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</si>
  <si>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</si>
  <si>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</si>
  <si>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</si>
  <si>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</si>
  <si>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</si>
  <si>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</si>
  <si>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</si>
  <si>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</si>
  <si>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</si>
  <si>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</si>
  <si>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</si>
  <si>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</si>
  <si>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</si>
  <si>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</si>
  <si>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</si>
  <si>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</si>
  <si>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</si>
  <si>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</si>
  <si>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</si>
  <si>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</si>
  <si>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</si>
  <si>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</si>
  <si>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</si>
  <si>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</si>
  <si>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</si>
  <si>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</si>
  <si>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</si>
  <si>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</si>
  <si>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</si>
  <si>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</si>
  <si>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</si>
  <si>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</si>
  <si>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</si>
  <si>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</si>
  <si>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</si>
  <si>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</si>
  <si>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</si>
  <si>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</si>
  <si>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</si>
  <si>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</si>
  <si>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</si>
  <si>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</si>
  <si>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</si>
  <si>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</si>
  <si>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</si>
  <si>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</si>
  <si>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</si>
  <si>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</si>
  <si>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</si>
  <si>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</si>
  <si>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</si>
  <si>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</si>
  <si>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</si>
  <si>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</si>
  <si>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</si>
  <si>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</si>
  <si>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</si>
  <si>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</si>
  <si>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</si>
  <si>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</si>
  <si>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</si>
  <si>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</si>
  <si>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</si>
  <si>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</si>
  <si>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</si>
  <si>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</si>
  <si>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</si>
  <si>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</si>
  <si>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</si>
  <si>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</si>
  <si>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</si>
  <si>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</si>
  <si>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</si>
  <si>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</si>
  <si>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</si>
  <si>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</si>
  <si>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</si>
  <si>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</si>
  <si>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</si>
  <si>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</si>
  <si>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</si>
  <si>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</si>
  <si>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</si>
  <si>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</si>
  <si>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</si>
  <si>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</si>
  <si>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</si>
  <si>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</si>
  <si>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</si>
  <si>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</si>
  <si>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</si>
  <si>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</si>
  <si>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</si>
  <si>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</si>
  <si>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</si>
  <si>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</si>
  <si>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</si>
  <si>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</si>
  <si>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</si>
  <si>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</si>
  <si>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</si>
  <si>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</si>
  <si>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</si>
  <si>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</si>
  <si>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</si>
  <si>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</si>
  <si>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</si>
  <si>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</si>
  <si>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</si>
  <si>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</si>
  <si>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</si>
  <si>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</si>
  <si>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</si>
  <si>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</si>
  <si>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</si>
  <si>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</si>
  <si>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</si>
  <si>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</si>
  <si>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</si>
  <si>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</si>
  <si>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</si>
  <si>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</si>
  <si>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</si>
  <si>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</si>
  <si>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</si>
  <si>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</si>
  <si>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</si>
  <si>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</si>
  <si>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</si>
  <si>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</si>
  <si>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</si>
  <si>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</si>
  <si>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</si>
  <si>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</si>
  <si>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</si>
  <si>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</si>
  <si>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</si>
  <si>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</si>
  <si>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</si>
  <si>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</si>
  <si>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</si>
  <si>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</si>
  <si>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</si>
  <si>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</si>
  <si>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</si>
  <si>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</si>
  <si>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</si>
  <si>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</si>
  <si>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</si>
  <si>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</si>
  <si>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</si>
  <si>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</si>
  <si>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</si>
  <si>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</si>
  <si>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</si>
  <si>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</si>
  <si>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</si>
  <si>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</si>
  <si>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</si>
  <si>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</si>
  <si>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</si>
  <si>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</si>
  <si>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</si>
  <si>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</si>
  <si>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</si>
  <si>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</si>
  <si>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</si>
  <si>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</si>
  <si>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</si>
  <si>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</si>
  <si>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</si>
  <si>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</si>
  <si>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</si>
  <si>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</si>
  <si>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</si>
  <si>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</si>
  <si>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</si>
  <si>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</si>
  <si>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</si>
  <si>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</si>
  <si>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</si>
  <si>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</si>
  <si>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</si>
  <si>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</si>
  <si>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</si>
  <si>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</si>
  <si>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</si>
  <si>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</si>
  <si>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</si>
  <si>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</si>
  <si>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</si>
  <si>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</si>
  <si>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</si>
  <si>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</si>
  <si>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</si>
  <si>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</si>
  <si>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</si>
  <si>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</si>
  <si>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</si>
  <si>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</si>
  <si>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</si>
  <si>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</si>
  <si>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</si>
  <si>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</si>
  <si>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</si>
  <si>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</si>
  <si>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</si>
  <si>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</si>
  <si>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</si>
  <si>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</si>
  <si>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</si>
  <si>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</si>
  <si>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</si>
  <si>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</si>
  <si>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</si>
  <si>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</si>
  <si>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</si>
  <si>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</si>
  <si>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</si>
  <si>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</si>
  <si>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</si>
  <si>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</si>
  <si>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</si>
  <si>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</si>
  <si>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</si>
  <si>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</si>
  <si>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</si>
  <si>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</si>
  <si>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</si>
  <si>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</si>
  <si>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</si>
  <si>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</si>
  <si>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</si>
  <si>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</si>
  <si>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</si>
  <si>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</si>
  <si>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</si>
  <si>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</si>
  <si>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</si>
  <si>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</si>
  <si>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</si>
  <si>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</si>
  <si>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</si>
  <si>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</si>
  <si>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</si>
  <si>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</si>
  <si>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</si>
  <si>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</si>
  <si>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</si>
  <si>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</si>
  <si>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</si>
  <si>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</si>
  <si>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</si>
  <si>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</si>
  <si>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</si>
  <si>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</si>
  <si>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</si>
  <si>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</si>
  <si>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</si>
  <si>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</si>
  <si>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</si>
  <si>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</si>
  <si>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</si>
  <si>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</si>
  <si>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</si>
  <si>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</si>
  <si>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</si>
  <si>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</si>
  <si>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</si>
  <si>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</si>
  <si>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</si>
  <si>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</si>
  <si>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</si>
  <si>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</si>
  <si>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</si>
  <si>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</si>
  <si>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</si>
  <si>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</si>
  <si>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</si>
  <si>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</si>
  <si>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</si>
  <si>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</si>
  <si>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</si>
  <si>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</si>
  <si>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</si>
  <si>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</si>
  <si>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</si>
  <si>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</si>
  <si>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</si>
  <si>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</si>
  <si>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</si>
  <si>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</si>
  <si>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</si>
  <si>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</si>
  <si>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</si>
  <si>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</si>
  <si>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</si>
  <si>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</si>
  <si>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</si>
  <si>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</si>
  <si>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</si>
  <si>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</si>
  <si>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</si>
  <si>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</si>
  <si>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</si>
  <si>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</si>
  <si>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</si>
  <si>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</si>
  <si>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</si>
  <si>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</si>
  <si>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</si>
  <si>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</si>
  <si>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</si>
  <si>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</si>
  <si>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</si>
  <si>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</si>
  <si>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</si>
  <si>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</si>
  <si>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</si>
  <si>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</si>
  <si>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</si>
  <si>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</si>
  <si>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</si>
  <si>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</si>
  <si>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</si>
  <si>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</si>
  <si>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</si>
  <si>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</si>
  <si>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</si>
  <si>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</si>
  <si>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</si>
  <si>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</si>
  <si>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</si>
  <si>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</si>
  <si>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</si>
  <si>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</si>
  <si>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</si>
  <si>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</si>
  <si>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</si>
  <si>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</si>
  <si>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</si>
  <si>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</si>
  <si>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</si>
  <si>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</si>
  <si>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</si>
  <si>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</si>
  <si>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</si>
  <si>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</si>
  <si>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</si>
  <si>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</si>
  <si>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</si>
  <si>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</si>
  <si>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</si>
  <si>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</si>
  <si>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</si>
  <si>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</si>
  <si>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</si>
  <si>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</si>
  <si>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</si>
  <si>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</si>
  <si>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</si>
  <si>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</si>
  <si>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</si>
  <si>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</si>
  <si>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</si>
  <si>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</si>
  <si>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</si>
  <si>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</si>
  <si>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</si>
  <si>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</si>
  <si>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</si>
  <si>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</si>
  <si>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</si>
  <si>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</si>
  <si>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</si>
  <si>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</si>
  <si>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</si>
  <si>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</si>
  <si>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</si>
  <si>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</si>
  <si>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</si>
  <si>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</si>
  <si>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</si>
  <si>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</si>
  <si>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</si>
  <si>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</si>
  <si>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</si>
  <si>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</si>
  <si>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</si>
  <si>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</si>
  <si>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</si>
  <si>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</si>
  <si>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</si>
  <si>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</si>
  <si>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</si>
  <si>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</si>
  <si>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</si>
  <si>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</si>
  <si>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</si>
  <si>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</si>
  <si>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</si>
  <si>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</si>
  <si>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</si>
  <si>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</si>
  <si>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</si>
  <si>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</si>
  <si>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</si>
  <si>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</si>
  <si>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</si>
  <si>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</si>
  <si>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</si>
  <si>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</si>
  <si>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</si>
  <si>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</si>
  <si>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</si>
  <si>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</si>
  <si>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</si>
  <si>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</si>
  <si>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</si>
  <si>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</si>
  <si>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</si>
  <si>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</si>
  <si>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</si>
  <si>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</si>
  <si>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</si>
  <si>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</si>
  <si>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</si>
  <si>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</si>
  <si>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</si>
  <si>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</si>
  <si>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</si>
  <si>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</si>
  <si>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</si>
  <si>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</si>
  <si>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</si>
  <si>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</si>
  <si>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</si>
  <si>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</si>
  <si>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</si>
  <si>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</si>
  <si>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</si>
  <si>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</si>
  <si>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</si>
  <si>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</si>
  <si>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</si>
  <si>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</si>
  <si>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</si>
  <si>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</si>
  <si>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</si>
  <si>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</si>
  <si>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</si>
  <si>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</si>
  <si>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</si>
  <si>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</si>
  <si>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</si>
  <si>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</si>
  <si>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</si>
  <si>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</si>
  <si>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</si>
  <si>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</si>
  <si>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</si>
  <si>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</si>
  <si>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</si>
  <si>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</si>
  <si>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</si>
  <si>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</si>
  <si>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</si>
  <si>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</si>
  <si>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</si>
  <si>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</si>
  <si>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</si>
  <si>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</si>
  <si>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</si>
  <si>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</si>
  <si>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</si>
  <si>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</si>
  <si>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</si>
  <si>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</si>
  <si>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</si>
  <si>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</si>
  <si>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</si>
  <si>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</si>
  <si>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</si>
  <si>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</si>
  <si>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</si>
  <si>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</si>
  <si>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</si>
  <si>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</si>
  <si>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</si>
  <si>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</si>
  <si>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</si>
  <si>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</si>
  <si>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</si>
  <si>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</si>
  <si>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</si>
  <si>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</si>
  <si>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</si>
  <si>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</si>
  <si>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</si>
  <si>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</si>
  <si>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</si>
  <si>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</si>
  <si>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</si>
  <si>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</si>
  <si>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</si>
  <si>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</si>
  <si>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</si>
  <si>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</si>
  <si>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</si>
  <si>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</si>
  <si>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</si>
  <si>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</si>
  <si>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</si>
  <si>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</si>
  <si>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</si>
  <si>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</si>
  <si>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</si>
  <si>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</si>
  <si>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</si>
  <si>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</si>
  <si>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</si>
  <si>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</si>
  <si>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</si>
  <si>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</si>
  <si>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</si>
  <si>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</si>
  <si>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</si>
  <si>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</si>
  <si>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</si>
  <si>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</si>
  <si>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</si>
  <si>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</si>
  <si>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</si>
  <si>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</si>
  <si>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</si>
  <si>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</si>
  <si>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</si>
  <si>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</si>
  <si>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</si>
  <si>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</si>
  <si>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</si>
  <si>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</si>
  <si>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</si>
  <si>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</si>
  <si>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</si>
  <si>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</si>
  <si>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</si>
  <si>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</si>
  <si>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</si>
  <si>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</si>
  <si>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</si>
  <si>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</si>
  <si>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</si>
  <si>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</si>
  <si>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</si>
  <si>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</si>
  <si>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</si>
  <si>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</si>
  <si>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</si>
  <si>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</si>
  <si>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</si>
  <si>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</si>
  <si>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</si>
  <si>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</si>
  <si>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</si>
  <si>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</si>
  <si>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</si>
  <si>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</si>
  <si>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</si>
  <si>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</si>
  <si>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</si>
  <si>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</si>
  <si>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</si>
  <si>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</si>
  <si>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</si>
  <si>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</si>
  <si>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</si>
  <si>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</si>
  <si>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</si>
  <si>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</si>
  <si>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</si>
  <si>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</si>
  <si>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</si>
  <si>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</si>
  <si>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</si>
  <si>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</si>
  <si>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</si>
  <si>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</si>
  <si>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</si>
  <si>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</si>
  <si>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</si>
  <si>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</si>
  <si>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</si>
  <si>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</si>
  <si>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</si>
  <si>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</si>
  <si>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</si>
  <si>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</si>
  <si>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</si>
  <si>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</si>
  <si>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</si>
  <si>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</si>
  <si>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</si>
  <si>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</si>
  <si>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</si>
  <si>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</si>
  <si>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</si>
  <si>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</si>
  <si>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</si>
  <si>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</si>
  <si>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</si>
  <si>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</si>
  <si>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</si>
  <si>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</si>
  <si>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</si>
  <si>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</si>
  <si>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</si>
  <si>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</si>
  <si>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</si>
  <si>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</si>
  <si>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</si>
  <si>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</si>
  <si>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</si>
  <si>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</si>
  <si>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</si>
  <si>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</si>
  <si>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</si>
  <si>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</si>
  <si>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</si>
  <si>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</si>
  <si>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</si>
  <si>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</si>
  <si>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</si>
  <si>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</si>
  <si>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</si>
  <si>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</si>
  <si>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</si>
  <si>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</si>
  <si>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</si>
  <si>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</si>
  <si>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</si>
  <si>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</si>
  <si>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</si>
  <si>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</si>
  <si>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</si>
  <si>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</si>
  <si>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</si>
  <si>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</si>
  <si>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</si>
  <si>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</si>
  <si>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</si>
  <si>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</si>
  <si>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</si>
  <si>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</si>
  <si>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</si>
  <si>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</si>
  <si>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</si>
  <si>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</si>
  <si>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</si>
  <si>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</si>
  <si>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</si>
  <si>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</si>
  <si>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</si>
  <si>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</si>
  <si>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</si>
  <si>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</si>
  <si>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</si>
  <si>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</si>
  <si>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</si>
  <si>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</si>
  <si>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</si>
  <si>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</si>
  <si>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</si>
  <si>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</si>
  <si>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</si>
  <si>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</si>
  <si>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</si>
  <si>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</si>
  <si>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</si>
  <si>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</si>
  <si>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</si>
  <si>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</si>
  <si>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</si>
  <si>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</si>
  <si>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</si>
  <si>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</si>
  <si>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</si>
  <si>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</si>
  <si>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</si>
  <si>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</si>
  <si>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</si>
  <si>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</si>
  <si>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</si>
  <si>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</si>
  <si>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</si>
  <si>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</si>
  <si>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</si>
  <si>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</si>
  <si>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</si>
  <si>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</si>
  <si>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</si>
  <si>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</si>
  <si>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</si>
  <si>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</si>
  <si>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</si>
  <si>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</si>
  <si>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</si>
  <si>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</si>
  <si>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</si>
  <si>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</si>
  <si>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</si>
  <si>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</si>
  <si>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</si>
  <si>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</si>
  <si>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</si>
  <si>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</si>
  <si>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</si>
  <si>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</si>
  <si>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</si>
  <si>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</si>
  <si>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</si>
  <si>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</si>
  <si>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</si>
  <si>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</si>
  <si>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</si>
  <si>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</si>
  <si>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</si>
  <si>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</si>
  <si>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</si>
  <si>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</si>
  <si>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</si>
  <si>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</si>
  <si>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</si>
  <si>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</si>
  <si>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</si>
  <si>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</si>
  <si>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</si>
  <si>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</si>
  <si>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</si>
  <si>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</si>
  <si>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</si>
  <si>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</si>
  <si>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</si>
  <si>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</si>
  <si>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</si>
  <si>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</si>
  <si>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</si>
  <si>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</si>
  <si>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</si>
  <si>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</si>
  <si>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</si>
  <si>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</si>
  <si>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</si>
  <si>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</si>
  <si>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</si>
  <si>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</si>
  <si>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</si>
  <si>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</si>
  <si>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</si>
  <si>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</si>
  <si>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</si>
  <si>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</si>
  <si>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</si>
  <si>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</si>
  <si>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</si>
  <si>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</si>
  <si>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</si>
  <si>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</si>
  <si>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</si>
  <si>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</si>
  <si>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</si>
  <si>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</si>
  <si>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</si>
  <si>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</si>
  <si>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</si>
  <si>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</si>
  <si>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</si>
  <si>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</si>
  <si>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</si>
  <si>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</si>
  <si>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</si>
  <si>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</si>
  <si>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</si>
  <si>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</si>
  <si>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</si>
  <si>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</si>
  <si>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</si>
  <si>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</si>
  <si>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</si>
  <si>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</si>
  <si>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</si>
  <si>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</si>
  <si>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</si>
  <si>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</si>
  <si>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</si>
  <si>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</si>
  <si>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</si>
  <si>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</si>
  <si>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</si>
  <si>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</si>
  <si>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</si>
  <si>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</si>
  <si>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</si>
  <si>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</si>
  <si>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</si>
  <si>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</si>
  <si>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</si>
  <si>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</si>
  <si>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</si>
  <si>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</si>
  <si>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</si>
  <si>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</si>
  <si>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</si>
  <si>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</si>
  <si>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</si>
  <si>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</si>
  <si>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</si>
  <si>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</si>
  <si>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</si>
  <si>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</si>
  <si>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</si>
  <si>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</si>
  <si>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</si>
  <si>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</si>
  <si>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</si>
  <si>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</si>
  <si>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</si>
  <si>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</si>
  <si>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</si>
  <si>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</si>
  <si>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</si>
  <si>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</si>
  <si>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</si>
  <si>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</si>
  <si>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</si>
  <si>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</si>
  <si>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</si>
  <si>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</si>
  <si>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</si>
  <si>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</si>
  <si>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</si>
  <si>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</si>
  <si>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</si>
  <si>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</si>
  <si>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</si>
  <si>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</si>
  <si>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</si>
  <si>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</si>
  <si>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</si>
  <si>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</si>
  <si>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</si>
  <si>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</si>
  <si>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</si>
  <si>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</si>
  <si>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</si>
  <si>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</si>
  <si>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</si>
  <si>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</si>
  <si>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</si>
  <si>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</si>
  <si>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</si>
  <si>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</si>
  <si>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</si>
  <si>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</si>
  <si>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</si>
  <si>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</si>
  <si>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</si>
  <si>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</si>
  <si>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</si>
  <si>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</si>
  <si>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</si>
  <si>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</si>
  <si>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</si>
  <si>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</si>
  <si>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</si>
  <si>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</si>
  <si>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</si>
  <si>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</si>
  <si>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</si>
  <si>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</si>
  <si>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</si>
  <si>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</si>
  <si>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</si>
  <si>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</si>
  <si>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</si>
  <si>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</si>
  <si>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</si>
  <si>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</si>
  <si>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</si>
  <si>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</si>
  <si>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</si>
  <si>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</si>
  <si>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</si>
  <si>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</si>
  <si>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</si>
  <si>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</si>
  <si>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</si>
  <si>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</si>
  <si>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</si>
  <si>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</si>
  <si>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</si>
  <si>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</si>
  <si>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</si>
  <si>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</si>
  <si>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</si>
  <si>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</si>
  <si>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</si>
  <si>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</si>
  <si>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</si>
  <si>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</si>
  <si>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</si>
  <si>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</si>
  <si>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</si>
  <si>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</si>
  <si>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</si>
  <si>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</si>
  <si>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</si>
  <si>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</si>
  <si>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</si>
  <si>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</si>
  <si>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</si>
  <si>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</si>
  <si>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</si>
  <si>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</si>
  <si>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</si>
  <si>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</si>
  <si>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</si>
  <si>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</si>
  <si>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</si>
  <si>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</si>
  <si>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</si>
  <si>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</si>
  <si>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</si>
  <si>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</si>
  <si>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</si>
  <si>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</si>
  <si>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</si>
  <si>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</si>
  <si>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</si>
  <si>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</si>
  <si>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</si>
  <si>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</si>
  <si>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</si>
  <si>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</si>
  <si>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</si>
  <si>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</si>
  <si>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</si>
  <si>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</si>
  <si>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</si>
  <si>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</si>
  <si>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</si>
  <si>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</si>
  <si>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</si>
  <si>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</si>
  <si>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</si>
  <si>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</si>
  <si>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</si>
  <si>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</si>
  <si>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</si>
  <si>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</si>
  <si>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</si>
  <si>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</si>
  <si>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</si>
  <si>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</si>
  <si>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</si>
  <si>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</si>
  <si>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</si>
  <si>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</si>
  <si>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</si>
  <si>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</si>
  <si>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</si>
  <si>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</si>
  <si>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</si>
  <si>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</si>
  <si>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</si>
  <si>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</si>
  <si>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</si>
  <si>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</si>
  <si>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</si>
  <si>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</si>
  <si>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</si>
  <si>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</si>
  <si>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</si>
  <si>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</si>
  <si>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</si>
  <si>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</si>
  <si>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</si>
  <si>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</si>
  <si>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</si>
  <si>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</si>
  <si>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</si>
  <si>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</si>
  <si>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</si>
  <si>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</si>
  <si>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</si>
  <si>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</si>
  <si>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</si>
  <si>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</si>
  <si>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</si>
  <si>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</si>
  <si>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</si>
  <si>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</si>
  <si>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</si>
  <si>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</si>
  <si>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</si>
  <si>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</si>
  <si>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</si>
  <si>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</si>
  <si>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</si>
  <si>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</si>
  <si>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</si>
  <si>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</si>
  <si>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</si>
  <si>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</si>
  <si>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</si>
  <si>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</si>
  <si>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</si>
  <si>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</si>
  <si>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</si>
  <si>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</si>
  <si>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</si>
  <si>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</si>
  <si>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</si>
  <si>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</si>
  <si>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</si>
  <si>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</si>
  <si>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</si>
  <si>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</si>
  <si>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</si>
  <si>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</si>
  <si>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</si>
  <si>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</si>
  <si>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</si>
  <si>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</si>
  <si>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</si>
  <si>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</si>
  <si>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</si>
  <si>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</si>
  <si>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</si>
  <si>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</si>
  <si>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</si>
  <si>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</si>
  <si>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</si>
  <si>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</si>
  <si>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</si>
  <si>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</si>
  <si>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</si>
  <si>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</si>
  <si>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</si>
  <si>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</si>
  <si>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</si>
  <si>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</si>
  <si>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</si>
  <si>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</si>
  <si>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</si>
  <si>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</si>
  <si>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</si>
  <si>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</si>
  <si>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</si>
  <si>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</si>
  <si>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</si>
  <si>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</si>
  <si>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</si>
  <si>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</si>
  <si>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</si>
  <si>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</si>
  <si>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</si>
  <si>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</si>
  <si>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</si>
  <si>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</si>
  <si>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</si>
  <si>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</si>
  <si>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</si>
  <si>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</si>
  <si>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</si>
  <si>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</si>
  <si>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</si>
  <si>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</si>
  <si>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</si>
  <si>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</si>
  <si>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</si>
  <si>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</si>
  <si>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</si>
  <si>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</si>
  <si>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</si>
  <si>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</si>
  <si>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</si>
  <si>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</si>
  <si>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</si>
  <si>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</si>
  <si>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</si>
  <si>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</si>
  <si>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</si>
  <si>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</si>
  <si>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</si>
  <si>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</si>
  <si>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</si>
  <si>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</si>
  <si>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</si>
  <si>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</si>
  <si>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</si>
  <si>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</si>
  <si>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</si>
  <si>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</si>
  <si>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</si>
  <si>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</si>
  <si>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</si>
  <si>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</si>
  <si>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</si>
  <si>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</si>
  <si>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</si>
  <si>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</si>
  <si>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</si>
  <si>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</si>
  <si>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</si>
  <si>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</si>
  <si>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</si>
  <si>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</si>
  <si>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</si>
  <si>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</si>
  <si>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</si>
  <si>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</si>
  <si>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</si>
  <si>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</si>
  <si>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</si>
  <si>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</si>
  <si>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</si>
  <si>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</si>
  <si>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</si>
  <si>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</si>
  <si>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</si>
  <si>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</si>
  <si>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</si>
  <si>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</si>
  <si>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</si>
  <si>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</si>
  <si>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</si>
  <si>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</si>
  <si>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</si>
  <si>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</si>
  <si>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</si>
  <si>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</si>
  <si>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</si>
  <si>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</si>
  <si>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</si>
  <si>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</si>
  <si>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</si>
  <si>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</si>
  <si>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</si>
  <si>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</si>
  <si>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</si>
  <si>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</si>
  <si>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</si>
  <si>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</si>
  <si>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</si>
  <si>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</si>
  <si>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</si>
  <si>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</si>
  <si>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</si>
  <si>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</si>
  <si>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</si>
  <si>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</si>
  <si>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</si>
  <si>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</si>
  <si>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</si>
  <si>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</si>
  <si>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</si>
  <si>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</si>
  <si>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</si>
  <si>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</si>
  <si>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</si>
  <si>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</si>
  <si>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</si>
  <si>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</si>
  <si>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</si>
  <si>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</si>
  <si>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</si>
  <si>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</si>
  <si>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</si>
  <si>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</si>
  <si>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</si>
  <si>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</si>
  <si>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</si>
  <si>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</si>
  <si>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</si>
  <si>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</si>
  <si>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</si>
  <si>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</si>
  <si>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</si>
  <si>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</si>
  <si>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</si>
  <si>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</si>
  <si>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</si>
  <si>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</si>
  <si>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</si>
  <si>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</si>
  <si>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</si>
  <si>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</si>
  <si>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</si>
  <si>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</si>
  <si>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</si>
  <si>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</si>
  <si>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</si>
  <si>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</si>
  <si>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</si>
  <si>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</si>
  <si>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</si>
  <si>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</si>
  <si>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</si>
  <si>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</si>
  <si>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</si>
  <si>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</si>
  <si>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</si>
  <si>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</si>
  <si>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</si>
  <si>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</si>
  <si>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</si>
  <si>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</si>
  <si>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</si>
  <si>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</si>
  <si>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</si>
  <si>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</si>
  <si>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</si>
  <si>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</si>
  <si>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</si>
  <si>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</si>
  <si>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</si>
  <si>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</si>
  <si>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</si>
  <si>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</si>
  <si>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</si>
  <si>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</si>
  <si>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</si>
  <si>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</si>
  <si>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</si>
  <si>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</si>
  <si>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</si>
  <si>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</si>
  <si>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</si>
  <si>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</si>
  <si>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</si>
  <si>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</si>
  <si>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</si>
  <si>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</si>
  <si>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</si>
  <si>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</si>
  <si>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</si>
  <si>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</si>
  <si>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</si>
  <si>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</si>
  <si>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</si>
  <si>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</si>
  <si>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</si>
  <si>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</si>
  <si>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</si>
  <si>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</si>
  <si>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</si>
  <si>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</si>
  <si>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</si>
  <si>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</si>
  <si>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</si>
  <si>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</si>
  <si>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</si>
  <si>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</si>
  <si>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</si>
  <si>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</si>
  <si>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</si>
  <si>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</si>
  <si>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</si>
  <si>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</si>
  <si>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</si>
  <si>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</si>
  <si>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</si>
  <si>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</si>
  <si>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</si>
  <si>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</si>
  <si>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</si>
  <si>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</si>
  <si>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</si>
  <si>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</si>
  <si>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</si>
  <si>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</si>
  <si>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</si>
  <si>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</si>
  <si>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</si>
  <si>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</si>
  <si>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</si>
  <si>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</si>
  <si>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</si>
  <si>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</si>
  <si>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</si>
  <si>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</si>
  <si>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</si>
  <si>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</si>
  <si>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</si>
  <si>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</si>
  <si>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</si>
  <si>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</si>
  <si>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</si>
  <si>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</si>
  <si>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</si>
  <si>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</si>
  <si>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</si>
  <si>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</si>
  <si>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</si>
  <si>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</si>
  <si>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</si>
  <si>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</si>
  <si>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</si>
  <si>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</si>
  <si>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</si>
  <si>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</si>
  <si>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</si>
  <si>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</si>
  <si>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</si>
  <si>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</si>
  <si>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</si>
  <si>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</si>
  <si>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</si>
  <si>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</si>
  <si>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</si>
  <si>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</si>
  <si>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</si>
  <si>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</si>
  <si>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</si>
  <si>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</si>
  <si>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</si>
  <si>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</si>
  <si>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</si>
  <si>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</si>
  <si>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</si>
  <si>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</si>
  <si>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</si>
  <si>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</si>
  <si>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</si>
  <si>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</si>
  <si>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</si>
  <si>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</si>
  <si>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</si>
  <si>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</si>
  <si>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</si>
  <si>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</si>
  <si>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</si>
  <si>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</si>
  <si>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</si>
  <si>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</si>
  <si>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</si>
  <si>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</si>
  <si>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</si>
  <si>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</si>
  <si>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</si>
  <si>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</si>
  <si>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</si>
  <si>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</si>
  <si>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</si>
  <si>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</si>
  <si>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</si>
  <si>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</si>
  <si>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</si>
  <si>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</si>
  <si>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</si>
  <si>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</si>
  <si>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</si>
  <si>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</si>
  <si>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</si>
  <si>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</si>
  <si>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</si>
  <si>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</si>
  <si>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</si>
  <si>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</si>
  <si>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</si>
  <si>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</si>
  <si>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</si>
  <si>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</si>
  <si>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</si>
  <si>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</si>
  <si>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</si>
  <si>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</si>
  <si>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</si>
  <si>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</si>
  <si>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</si>
  <si>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</si>
  <si>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</si>
  <si>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</si>
  <si>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</si>
  <si>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</si>
  <si>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</si>
  <si>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</si>
  <si>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</si>
  <si>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</si>
  <si>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</si>
  <si>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</si>
  <si>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</si>
  <si>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</si>
  <si>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</si>
  <si>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</si>
  <si>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</si>
  <si>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</si>
  <si>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</si>
  <si>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</si>
  <si>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</si>
  <si>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</si>
  <si>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</si>
  <si>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</si>
  <si>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</si>
  <si>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</si>
  <si>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</si>
  <si>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</si>
  <si>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</si>
  <si>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</si>
  <si>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</si>
  <si>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</si>
  <si>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</si>
  <si>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</si>
  <si>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</si>
  <si>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</si>
  <si>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</si>
  <si>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</si>
  <si>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</si>
  <si>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</si>
  <si>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</si>
  <si>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</si>
  <si>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</si>
  <si>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</si>
  <si>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</si>
  <si>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</si>
  <si>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</si>
  <si>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</si>
  <si>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</si>
  <si>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</si>
  <si>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</si>
  <si>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</si>
  <si>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</si>
  <si>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</si>
  <si>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</si>
  <si>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</si>
  <si>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</si>
  <si>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</si>
  <si>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</si>
  <si>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</si>
  <si>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</si>
  <si>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</si>
  <si>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</si>
  <si>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</si>
  <si>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</si>
  <si>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</si>
  <si>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</si>
  <si>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</si>
  <si>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</si>
  <si>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</si>
  <si>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</si>
  <si>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</si>
  <si>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</si>
  <si>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</si>
  <si>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</si>
  <si>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</si>
  <si>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</si>
  <si>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</si>
  <si>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</si>
  <si>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</si>
  <si>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</si>
  <si>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</si>
  <si>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</si>
  <si>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</si>
  <si>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</si>
  <si>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</si>
  <si>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</si>
  <si>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</si>
  <si>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</si>
  <si>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</si>
  <si>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</si>
  <si>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</si>
  <si>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</si>
  <si>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</si>
  <si>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</si>
  <si>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</si>
  <si>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</si>
  <si>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</si>
  <si>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</si>
  <si>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</si>
  <si>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</si>
  <si>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</si>
  <si>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</si>
  <si>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</si>
  <si>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</si>
  <si>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</si>
  <si>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</si>
  <si>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</si>
  <si>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</si>
  <si>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</si>
  <si>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</si>
  <si>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</si>
  <si>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</si>
  <si>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</si>
  <si>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</si>
  <si>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</si>
  <si>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</si>
  <si>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</si>
  <si>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</si>
  <si>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</si>
  <si>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</si>
  <si>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</si>
  <si>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</si>
  <si>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</si>
  <si>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</si>
  <si>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</si>
  <si>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</si>
  <si>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</si>
  <si>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</si>
  <si>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</si>
  <si>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</si>
  <si>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</si>
  <si>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</si>
  <si>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</si>
  <si>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</si>
  <si>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</si>
  <si>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</si>
  <si>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</si>
  <si>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</si>
  <si>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</si>
  <si>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</si>
  <si>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</si>
  <si>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</si>
  <si>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</si>
  <si>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</si>
  <si>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</si>
  <si>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</si>
  <si>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</si>
  <si>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</si>
  <si>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</si>
  <si>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</si>
  <si>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</si>
  <si>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</si>
  <si>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</si>
  <si>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</si>
  <si>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</si>
  <si>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</si>
  <si>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</si>
  <si>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</si>
  <si>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</si>
  <si>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</si>
  <si>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</si>
  <si>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</si>
  <si>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</si>
  <si>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</si>
  <si>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</si>
  <si>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</si>
  <si>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</si>
  <si>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</si>
  <si>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</si>
  <si>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</si>
  <si>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</si>
  <si>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</si>
  <si>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</si>
  <si>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</si>
  <si>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</si>
  <si>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</si>
  <si>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</si>
  <si>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</si>
  <si>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</si>
  <si>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</si>
  <si>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</si>
  <si>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</si>
  <si>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</si>
  <si>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</si>
  <si>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</si>
  <si>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</si>
  <si>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</si>
  <si>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</si>
  <si>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</si>
  <si>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</si>
  <si>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</si>
  <si>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</si>
  <si>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</si>
  <si>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</si>
  <si>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</si>
  <si>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</si>
  <si>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</si>
  <si>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</si>
  <si>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</si>
  <si>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</si>
  <si>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</si>
  <si>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</si>
  <si>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</si>
  <si>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</si>
  <si>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</si>
  <si>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</si>
  <si>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</si>
  <si>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</si>
  <si>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</si>
  <si>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</si>
  <si>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</si>
  <si>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</si>
  <si>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</si>
  <si>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</si>
  <si>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</si>
  <si>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</si>
  <si>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</si>
  <si>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</si>
  <si>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</si>
  <si>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</si>
  <si>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</si>
  <si>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</si>
  <si>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</si>
  <si>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</si>
  <si>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</si>
  <si>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</si>
  <si>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</si>
  <si>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</si>
  <si>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</si>
  <si>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</si>
  <si>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</si>
  <si>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</si>
  <si>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</si>
  <si>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</si>
  <si>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</si>
  <si>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</si>
  <si>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</si>
  <si>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</si>
  <si>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</si>
  <si>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</si>
  <si>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</si>
  <si>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</si>
  <si>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</si>
  <si>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</si>
  <si>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</si>
  <si>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</si>
  <si>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</si>
  <si>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</si>
  <si>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</si>
  <si>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</si>
  <si>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</si>
  <si>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</si>
  <si>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</si>
  <si>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</si>
  <si>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</si>
  <si>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</si>
  <si>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</si>
  <si>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</si>
  <si>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</si>
  <si>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</si>
  <si>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</si>
  <si>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</si>
  <si>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</si>
  <si>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</si>
  <si>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</si>
  <si>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</si>
  <si>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</si>
  <si>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</si>
  <si>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</si>
  <si>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</si>
  <si>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</si>
  <si>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</si>
  <si>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</si>
  <si>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</si>
  <si>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</si>
  <si>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</si>
  <si>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</si>
  <si>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</si>
  <si>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</si>
  <si>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</si>
  <si>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</si>
  <si>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</si>
  <si>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</si>
  <si>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</si>
  <si>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</si>
  <si>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</si>
  <si>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</si>
  <si>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</si>
  <si>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</si>
  <si>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</si>
  <si>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</si>
  <si>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</si>
  <si>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</si>
  <si>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</si>
  <si>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</si>
  <si>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</si>
  <si>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</si>
  <si>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</si>
  <si>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</si>
  <si>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</si>
  <si>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</si>
  <si>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</si>
  <si>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</si>
  <si>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</si>
  <si>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</si>
  <si>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</si>
  <si>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</si>
  <si>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</si>
  <si>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</si>
  <si>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</si>
  <si>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</si>
  <si>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</si>
  <si>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</si>
  <si>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</si>
  <si>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</si>
  <si>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</si>
  <si>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</si>
  <si>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</si>
  <si>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</si>
  <si>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</si>
  <si>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</si>
  <si>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</si>
  <si>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</si>
  <si>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</si>
  <si>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</si>
  <si>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</si>
  <si>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</si>
  <si>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</si>
  <si>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</si>
  <si>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</si>
  <si>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</si>
  <si>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</si>
  <si>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</si>
  <si>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</si>
  <si>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</si>
  <si>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</si>
  <si>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</si>
  <si>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</si>
  <si>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</si>
  <si>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</si>
  <si>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</si>
  <si>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</si>
  <si>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</si>
  <si>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</si>
  <si>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</si>
  <si>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</si>
  <si>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</si>
  <si>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</si>
  <si>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</si>
  <si>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</si>
  <si>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</si>
  <si>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</si>
  <si>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</si>
  <si>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</si>
  <si>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</si>
  <si>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</si>
  <si>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</si>
  <si>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</si>
  <si>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</si>
  <si>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</si>
  <si>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</si>
  <si>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</si>
  <si>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</si>
  <si>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</si>
  <si>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</si>
  <si>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</si>
  <si>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</si>
  <si>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</si>
  <si>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</si>
  <si>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</si>
  <si>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</si>
  <si>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</si>
  <si>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</si>
  <si>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</si>
  <si>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</si>
  <si>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</si>
  <si>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</si>
  <si>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</si>
  <si>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</si>
  <si>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</si>
  <si>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</si>
  <si>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</si>
  <si>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</si>
  <si>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</si>
  <si>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</si>
  <si>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</si>
  <si>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</si>
  <si>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</si>
  <si>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</si>
  <si>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</si>
  <si>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</si>
  <si>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</si>
  <si>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</si>
  <si>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</si>
  <si>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</si>
  <si>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</si>
  <si>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</si>
  <si>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</si>
  <si>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</si>
  <si>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</si>
  <si>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</si>
  <si>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</si>
  <si>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</si>
  <si>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</si>
  <si>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</si>
  <si>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</si>
  <si>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</si>
  <si>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</si>
  <si>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</si>
  <si>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</si>
  <si>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</si>
  <si>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</si>
  <si>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</si>
  <si>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</si>
  <si>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</si>
  <si>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</si>
  <si>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</si>
  <si>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</si>
  <si>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</si>
  <si>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</si>
  <si>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</si>
  <si>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</si>
  <si>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</si>
  <si>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</si>
  <si>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</si>
  <si>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</si>
  <si>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</si>
  <si>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</si>
  <si>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</si>
  <si>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</si>
  <si>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</si>
  <si>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</si>
  <si>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</si>
  <si>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</si>
  <si>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</si>
  <si>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</si>
  <si>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</si>
  <si>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</si>
  <si>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</si>
  <si>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</si>
  <si>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</si>
  <si>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</si>
  <si>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</si>
  <si>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</si>
  <si>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</si>
  <si>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</si>
  <si>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</si>
  <si>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</si>
  <si>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</si>
  <si>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</si>
  <si>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</si>
  <si>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</si>
  <si>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</si>
  <si>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</si>
  <si>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</si>
  <si>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</si>
  <si>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</si>
  <si>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</si>
  <si>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</si>
  <si>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</si>
  <si>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</si>
  <si>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</si>
  <si>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</si>
  <si>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</si>
  <si>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</si>
  <si>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</si>
  <si>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</si>
  <si>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</si>
  <si>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</si>
  <si>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</si>
  <si>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</si>
  <si>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</si>
  <si>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</si>
  <si>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</si>
  <si>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</si>
  <si>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</si>
  <si>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</si>
  <si>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</si>
  <si>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</si>
  <si>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</si>
  <si>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</si>
  <si>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</si>
  <si>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</si>
  <si>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</si>
  <si>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</si>
  <si>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</si>
  <si>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</si>
  <si>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</si>
  <si>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</si>
  <si>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</si>
  <si>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</si>
  <si>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</si>
  <si>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</si>
  <si>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</si>
  <si>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</si>
  <si>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</si>
  <si>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</si>
  <si>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</si>
  <si>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</si>
  <si>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</si>
  <si>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</si>
  <si>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</si>
  <si>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</si>
  <si>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</si>
  <si>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</si>
  <si>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</si>
  <si>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</si>
  <si>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</si>
  <si>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</si>
  <si>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</si>
  <si>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</si>
  <si>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</si>
  <si>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</si>
  <si>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</si>
  <si>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</si>
  <si>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</si>
  <si>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</si>
  <si>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</si>
  <si>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</si>
  <si>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</si>
  <si>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</si>
  <si>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</si>
  <si>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</si>
  <si>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</si>
  <si>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</si>
  <si>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</si>
  <si>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</si>
  <si>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</si>
  <si>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</si>
  <si>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</si>
  <si>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</si>
  <si>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</si>
  <si>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</si>
  <si>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</si>
  <si>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</si>
  <si>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</si>
  <si>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</si>
  <si>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</si>
  <si>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</si>
  <si>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</si>
  <si>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</si>
  <si>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</si>
  <si>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</si>
  <si>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</si>
  <si>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</si>
  <si>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</si>
  <si>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</si>
  <si>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</si>
  <si>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</si>
  <si>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</si>
  <si>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</si>
  <si>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</si>
  <si>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</si>
  <si>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</si>
  <si>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</si>
  <si>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</si>
  <si>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</si>
  <si>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</si>
  <si>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</si>
  <si>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</si>
  <si>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</si>
  <si>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</si>
  <si>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</si>
  <si>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</si>
  <si>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</si>
  <si>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</si>
  <si>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</si>
  <si>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</si>
  <si>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</si>
  <si>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</si>
  <si>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</si>
  <si>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</si>
  <si>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</si>
  <si>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</si>
  <si>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</si>
  <si>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</si>
  <si>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</si>
  <si>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</si>
  <si>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</si>
  <si>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</si>
  <si>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</si>
  <si>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</si>
  <si>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</si>
  <si>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</si>
  <si>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</si>
  <si>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</si>
  <si>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</si>
  <si>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</si>
  <si>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</si>
  <si>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</si>
  <si>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</si>
  <si>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</si>
  <si>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</si>
  <si>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</si>
  <si>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</si>
  <si>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</si>
  <si>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</si>
  <si>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</si>
  <si>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</si>
  <si>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</si>
  <si>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</si>
  <si>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</si>
  <si>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</si>
  <si>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</si>
  <si>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</si>
  <si>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</si>
  <si>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</si>
  <si>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</si>
  <si>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</si>
  <si>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</si>
  <si>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</si>
  <si>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</si>
  <si>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</si>
  <si>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</si>
  <si>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</si>
  <si>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</si>
  <si>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</si>
  <si>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</si>
  <si>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</si>
  <si>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</si>
  <si>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</si>
  <si>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</si>
  <si>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</si>
  <si>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</si>
  <si>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</si>
  <si>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</si>
  <si>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</si>
  <si>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</si>
  <si>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</si>
  <si>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</si>
  <si>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</si>
  <si>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</si>
  <si>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</si>
  <si>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</si>
  <si>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</si>
  <si>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</si>
  <si>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</si>
  <si>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</si>
  <si>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</si>
  <si>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</si>
  <si>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</si>
  <si>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</si>
  <si>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</si>
  <si>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</si>
  <si>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</si>
  <si>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</si>
  <si>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</si>
  <si>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</si>
  <si>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</si>
  <si>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</si>
  <si>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</si>
  <si>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</si>
  <si>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</si>
  <si>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</si>
  <si>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</si>
  <si>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</si>
  <si>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</si>
  <si>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</si>
  <si>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</si>
  <si>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</si>
  <si>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</si>
  <si>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</si>
  <si>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</si>
  <si>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</si>
  <si>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</si>
  <si>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</si>
  <si>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</si>
  <si>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</si>
  <si>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</si>
  <si>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</si>
  <si>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</si>
  <si>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</si>
  <si>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</si>
  <si>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</si>
  <si>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</si>
  <si>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</si>
  <si>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</si>
  <si>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</si>
  <si>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</si>
  <si>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</si>
  <si>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</si>
  <si>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</si>
  <si>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</si>
  <si>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</si>
  <si>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</si>
  <si>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</si>
  <si>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</si>
  <si>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</si>
  <si>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</si>
  <si>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</si>
  <si>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</si>
  <si>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</si>
  <si>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</si>
  <si>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</si>
  <si>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</si>
  <si>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</si>
  <si>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</si>
  <si>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</si>
  <si>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</si>
  <si>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</si>
  <si>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</si>
  <si>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</si>
  <si>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</si>
  <si>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</si>
  <si>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</si>
  <si>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</si>
  <si>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</si>
  <si>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</si>
  <si>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</si>
  <si>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</si>
  <si>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</si>
  <si>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</si>
  <si>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</si>
  <si>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</si>
  <si>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</si>
  <si>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</si>
  <si>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</si>
  <si>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</si>
  <si>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</si>
  <si>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</si>
  <si>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</si>
  <si>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</si>
  <si>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</si>
  <si>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</si>
  <si>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</si>
  <si>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</si>
  <si>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</si>
  <si>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</si>
  <si>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</si>
  <si>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</si>
  <si>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</si>
  <si>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</si>
  <si>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</si>
  <si>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</si>
  <si>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</si>
  <si>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</si>
  <si>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</si>
  <si>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</si>
  <si>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</si>
  <si>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</si>
  <si>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</si>
  <si>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</si>
  <si>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</si>
  <si>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</si>
  <si>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</si>
  <si>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</si>
  <si>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</si>
  <si>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</si>
  <si>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</si>
  <si>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</si>
  <si>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</si>
  <si>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</si>
  <si>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</si>
  <si>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</si>
  <si>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</si>
  <si>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</si>
  <si>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</si>
  <si>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</si>
  <si>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</si>
  <si>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</si>
  <si>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</si>
  <si>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</si>
  <si>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</si>
  <si>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</si>
  <si>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</si>
  <si>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</si>
  <si>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</si>
  <si>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</si>
  <si>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</si>
  <si>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</si>
  <si>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</si>
  <si>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</si>
  <si>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</si>
  <si>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</si>
  <si>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</si>
  <si>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</si>
  <si>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</si>
  <si>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</si>
  <si>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</si>
  <si>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</si>
  <si>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</si>
  <si>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</si>
  <si>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</si>
  <si>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</si>
  <si>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</si>
  <si>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</si>
  <si>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</si>
  <si>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</si>
  <si>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</si>
  <si>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</si>
  <si>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</si>
  <si>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</si>
  <si>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</si>
  <si>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</si>
  <si>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</si>
  <si>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</si>
  <si>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</si>
  <si>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</si>
  <si>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</si>
  <si>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</si>
  <si>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</si>
  <si>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</si>
  <si>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</si>
  <si>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</si>
  <si>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</si>
  <si>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</si>
  <si>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</si>
  <si>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</si>
  <si>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</si>
  <si>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</si>
  <si>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</si>
  <si>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</si>
  <si>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</si>
  <si>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</si>
  <si>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</si>
  <si>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</si>
  <si>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</si>
  <si>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</si>
  <si>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</si>
  <si>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</si>
  <si>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</si>
  <si>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</si>
  <si>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</si>
  <si>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</si>
  <si>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</si>
  <si>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</si>
  <si>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</si>
  <si>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</si>
  <si>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</si>
  <si>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</si>
  <si>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</si>
  <si>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</si>
  <si>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</si>
  <si>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</si>
  <si>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</si>
  <si>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</si>
  <si>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</si>
  <si>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</si>
  <si>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</si>
  <si>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</si>
  <si>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</si>
  <si>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</si>
  <si>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</si>
  <si>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</si>
  <si>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</si>
  <si>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</si>
  <si>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</si>
  <si>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</si>
  <si>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</si>
  <si>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</si>
  <si>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</si>
  <si>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</si>
  <si>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</si>
  <si>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</si>
  <si>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</si>
  <si>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</si>
  <si>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</si>
  <si>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</si>
  <si>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</si>
  <si>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</si>
  <si>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</si>
  <si>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</si>
  <si>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</si>
  <si>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</si>
  <si>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</si>
  <si>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</si>
  <si>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</si>
  <si>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</si>
  <si>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</si>
  <si>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</si>
  <si>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</si>
  <si>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</si>
  <si>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</si>
  <si>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</si>
  <si>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</si>
  <si>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</si>
  <si>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</si>
  <si>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</si>
  <si>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</si>
  <si>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</si>
  <si>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</si>
  <si>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</si>
  <si>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</si>
  <si>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</si>
  <si>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</si>
  <si>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</si>
  <si>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</si>
  <si>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</si>
  <si>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</si>
  <si>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</si>
  <si>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</si>
  <si>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</si>
  <si>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</si>
  <si>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</si>
  <si>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</si>
  <si>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</si>
  <si>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</si>
  <si>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</si>
  <si>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</si>
  <si>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</si>
  <si>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</si>
  <si>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</si>
  <si>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</si>
  <si>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</si>
  <si>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</si>
  <si>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</si>
  <si>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</si>
  <si>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</si>
  <si>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</si>
  <si>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</si>
  <si>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</si>
  <si>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</si>
  <si>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</si>
  <si>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</si>
  <si>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</si>
  <si>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</si>
  <si>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</si>
  <si>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</si>
  <si>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</si>
  <si>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</si>
  <si>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</si>
  <si>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</si>
  <si>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</si>
  <si>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</si>
  <si>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</si>
  <si>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</si>
  <si>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</si>
  <si>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</si>
  <si>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</si>
  <si>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</si>
  <si>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</si>
  <si>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</si>
  <si>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</si>
  <si>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</si>
  <si>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</si>
  <si>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</si>
  <si>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</si>
  <si>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</si>
  <si>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</si>
  <si>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</si>
  <si>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</si>
  <si>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</si>
  <si>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</si>
  <si>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</si>
  <si>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</si>
  <si>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</si>
  <si>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</si>
  <si>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</si>
  <si>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</si>
  <si>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</si>
  <si>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</si>
  <si>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</si>
  <si>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</si>
  <si>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</si>
  <si>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</si>
  <si>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</si>
  <si>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</si>
  <si>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</si>
  <si>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</si>
  <si>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</si>
  <si>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</si>
  <si>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</si>
  <si>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</si>
  <si>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</si>
  <si>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</si>
  <si>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</si>
  <si>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</si>
  <si>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</si>
  <si>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</si>
  <si>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</si>
  <si>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</si>
  <si>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</si>
  <si>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</si>
  <si>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</si>
  <si>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</si>
  <si>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</si>
  <si>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</si>
  <si>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</si>
  <si>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</si>
  <si>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</si>
  <si>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</si>
  <si>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</si>
  <si>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</si>
  <si>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</si>
  <si>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</si>
  <si>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</si>
  <si>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</si>
  <si>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</si>
  <si>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</si>
  <si>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</si>
  <si>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</si>
  <si>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</si>
  <si>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</si>
  <si>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</si>
  <si>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</si>
  <si>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</si>
  <si>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</si>
  <si>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</si>
  <si>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</si>
  <si>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</si>
  <si>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</si>
  <si>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</si>
  <si>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</si>
  <si>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</si>
  <si>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</si>
  <si>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</si>
  <si>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</si>
  <si>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</si>
  <si>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</si>
  <si>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</si>
  <si>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</si>
  <si>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</si>
  <si>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</si>
  <si>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</si>
  <si>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</si>
  <si>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</si>
  <si>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</si>
  <si>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</si>
  <si>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</si>
  <si>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</si>
  <si>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</si>
  <si>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</si>
  <si>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</si>
  <si>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</si>
  <si>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</si>
  <si>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</si>
  <si>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</si>
  <si>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</si>
  <si>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</si>
  <si>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</si>
  <si>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</si>
  <si>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</si>
  <si>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</si>
  <si>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</si>
  <si>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</si>
  <si>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</si>
  <si>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</si>
  <si>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</si>
  <si>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</si>
  <si>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</si>
  <si>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</si>
  <si>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</si>
  <si>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</si>
  <si>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</si>
  <si>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</si>
  <si>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</si>
  <si>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</si>
  <si>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</si>
  <si>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</si>
  <si>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</si>
  <si>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</si>
  <si>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</si>
  <si>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</si>
  <si>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</si>
  <si>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</si>
  <si>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</si>
  <si>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</si>
  <si>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</si>
  <si>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</si>
  <si>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</si>
  <si>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</si>
  <si>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</si>
  <si>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</si>
  <si>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</si>
  <si>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</si>
  <si>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</si>
  <si>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</si>
  <si>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</si>
  <si>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</si>
  <si>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</si>
  <si>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</si>
  <si>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</si>
  <si>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</si>
  <si>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</si>
  <si>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</si>
  <si>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</si>
  <si>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</si>
  <si>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</si>
  <si>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</si>
  <si>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</si>
  <si>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</si>
  <si>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</si>
  <si>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</si>
  <si>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</si>
  <si>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</si>
  <si>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</si>
  <si>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</si>
  <si>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</si>
  <si>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</si>
  <si>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</si>
  <si>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</si>
  <si>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</si>
  <si>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</si>
  <si>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</si>
  <si>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</si>
  <si>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</si>
  <si>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</si>
  <si>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</si>
  <si>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</si>
  <si>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</si>
  <si>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</si>
  <si>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</si>
  <si>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</si>
  <si>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</si>
  <si>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</si>
  <si>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</si>
  <si>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</si>
  <si>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</si>
  <si>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</si>
  <si>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</si>
  <si>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</si>
  <si>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</si>
  <si>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</si>
  <si>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</si>
  <si>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</si>
  <si>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</si>
  <si>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</si>
  <si>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</si>
  <si>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</si>
  <si>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</si>
  <si>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</si>
  <si>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</si>
  <si>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</si>
  <si>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</si>
  <si>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</si>
  <si>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</si>
  <si>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</si>
  <si>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</si>
  <si>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</si>
  <si>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</si>
  <si>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</si>
  <si>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</si>
  <si>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</si>
  <si>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</si>
  <si>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</si>
  <si>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</si>
  <si>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</si>
  <si>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</si>
  <si>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</si>
  <si>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</si>
  <si>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</si>
  <si>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</si>
  <si>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</si>
  <si>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</si>
  <si>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</si>
  <si>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</si>
  <si>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</si>
  <si>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</si>
  <si>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</si>
  <si>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</si>
  <si>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</si>
  <si>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</si>
  <si>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</si>
  <si>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</si>
  <si>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</si>
  <si>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</si>
  <si>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</si>
  <si>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</si>
  <si>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</si>
  <si>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</si>
  <si>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</si>
  <si>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</si>
  <si>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</si>
  <si>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</si>
  <si>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</si>
  <si>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</si>
  <si>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</si>
  <si>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</si>
  <si>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</si>
  <si>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</si>
  <si>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</si>
  <si>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</si>
  <si>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</si>
  <si>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</si>
  <si>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</si>
  <si>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</si>
  <si>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</si>
  <si>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</si>
  <si>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</si>
  <si>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</si>
  <si>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</si>
  <si>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</si>
  <si>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</si>
  <si>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</si>
  <si>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</si>
  <si>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</si>
  <si>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</si>
  <si>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</si>
  <si>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</si>
  <si>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</si>
  <si>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</si>
  <si>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</si>
  <si>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</si>
  <si>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</si>
  <si>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</si>
  <si>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</si>
  <si>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</si>
  <si>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</si>
  <si>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</si>
  <si>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</si>
  <si>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</si>
  <si>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</si>
  <si>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</si>
  <si>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</si>
  <si>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</si>
  <si>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</si>
  <si>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</si>
  <si>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</si>
  <si>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</si>
  <si>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</si>
  <si>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</si>
  <si>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</si>
  <si>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</si>
  <si>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</si>
  <si>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</si>
  <si>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</si>
  <si>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</si>
  <si>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</si>
  <si>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</si>
  <si>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</si>
  <si>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</si>
  <si>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</si>
  <si>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</si>
  <si>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</si>
  <si>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</si>
  <si>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</si>
  <si>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</si>
  <si>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</si>
  <si>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</si>
  <si>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</si>
  <si>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</si>
  <si>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</si>
  <si>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</si>
  <si>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</si>
  <si>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</si>
  <si>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</si>
  <si>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</si>
  <si>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</si>
  <si>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</si>
  <si>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</si>
  <si>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</si>
  <si>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</si>
  <si>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</si>
  <si>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</si>
  <si>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</si>
  <si>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</si>
  <si>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</si>
  <si>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</si>
  <si>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</si>
  <si>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</si>
  <si>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</si>
  <si>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</si>
  <si>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</si>
  <si>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</si>
  <si>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</si>
  <si>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</si>
  <si>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</si>
  <si>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</si>
  <si>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</si>
  <si>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</si>
  <si>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</si>
  <si>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</si>
  <si>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</si>
  <si>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</si>
  <si>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</si>
  <si>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</si>
  <si>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</si>
  <si>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</si>
  <si>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</si>
  <si>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</si>
  <si>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</si>
  <si>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</si>
  <si>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</si>
  <si>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</si>
  <si>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</si>
  <si>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</si>
  <si>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</si>
  <si>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</si>
  <si>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</si>
  <si>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</si>
  <si>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</si>
  <si>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</si>
  <si>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</si>
  <si>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</si>
  <si>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</si>
  <si>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</si>
  <si>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</si>
  <si>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</si>
  <si>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</si>
  <si>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</si>
  <si>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</si>
  <si>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</si>
  <si>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</si>
  <si>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</si>
  <si>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</si>
  <si>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</si>
  <si>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</si>
  <si>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</si>
  <si>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</si>
  <si>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</si>
  <si>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</si>
  <si>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</si>
  <si>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</si>
  <si>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</si>
  <si>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</si>
  <si>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</si>
  <si>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</si>
  <si>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</si>
  <si>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</si>
  <si>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</si>
  <si>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</si>
  <si>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</si>
  <si>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</si>
  <si>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</si>
  <si>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</si>
  <si>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</si>
  <si>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</si>
  <si>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</si>
  <si>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</si>
  <si>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</si>
  <si>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</si>
  <si>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</si>
  <si>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</si>
  <si>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</si>
  <si>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</si>
  <si>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</si>
  <si>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</si>
  <si>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</si>
  <si>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</si>
  <si>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</si>
  <si>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</si>
  <si>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</si>
  <si>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</si>
  <si>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</si>
  <si>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</si>
  <si>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</si>
  <si>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</si>
  <si>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</si>
  <si>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</si>
  <si>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</si>
  <si>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</si>
  <si>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</si>
  <si>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</si>
  <si>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</si>
  <si>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</si>
  <si>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</si>
  <si>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</si>
  <si>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</si>
  <si>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</si>
  <si>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</si>
  <si>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</si>
  <si>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</si>
  <si>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</si>
  <si>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</si>
  <si>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</si>
  <si>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</si>
  <si>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</si>
  <si>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</si>
  <si>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</si>
  <si>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</si>
  <si>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</si>
  <si>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</si>
  <si>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</si>
  <si>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</si>
  <si>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</si>
  <si>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</si>
  <si>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</si>
  <si>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</si>
  <si>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</si>
  <si>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</si>
  <si>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</si>
  <si>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</si>
  <si>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</si>
  <si>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</si>
  <si>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</si>
  <si>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</si>
  <si>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</si>
  <si>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</si>
  <si>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</si>
  <si>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</si>
  <si>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</si>
  <si>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</si>
  <si>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</si>
  <si>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</si>
  <si>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</si>
  <si>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</si>
  <si>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</si>
  <si>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</si>
  <si>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</si>
  <si>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</si>
  <si>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</si>
  <si>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</si>
  <si>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</si>
  <si>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</si>
  <si>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</si>
  <si>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</si>
  <si>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</si>
  <si>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</si>
  <si>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</si>
  <si>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</si>
  <si>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</si>
  <si>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</si>
  <si>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</si>
  <si>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</si>
  <si>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</si>
  <si>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</si>
  <si>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</si>
  <si>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</si>
  <si>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</si>
  <si>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</si>
  <si>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</si>
  <si>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</si>
  <si>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</si>
  <si>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</si>
  <si>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</si>
  <si>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</si>
  <si>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</si>
  <si>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</si>
  <si>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</si>
  <si>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</si>
  <si>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</si>
  <si>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</si>
  <si>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</si>
  <si>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</si>
  <si>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</si>
  <si>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</si>
  <si>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</si>
  <si>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</si>
  <si>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</si>
  <si>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</si>
  <si>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</si>
  <si>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</si>
  <si>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</si>
  <si>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</si>
  <si>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</si>
  <si>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</si>
  <si>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</si>
  <si>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</si>
  <si>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</si>
  <si>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</si>
  <si>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</si>
  <si>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</si>
  <si>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</si>
  <si>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</si>
  <si>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</si>
  <si>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</si>
  <si>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</si>
  <si>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</si>
  <si>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</si>
  <si>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</si>
  <si>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</si>
  <si>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</si>
  <si>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</si>
  <si>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</si>
  <si>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</si>
  <si>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</si>
  <si>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</si>
  <si>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</si>
  <si>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</si>
  <si>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</si>
  <si>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</si>
  <si>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</si>
  <si>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</si>
  <si>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</si>
  <si>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</si>
  <si>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</si>
  <si>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</si>
  <si>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</si>
  <si>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</si>
  <si>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</si>
  <si>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</si>
  <si>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</si>
  <si>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</si>
  <si>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</si>
  <si>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</si>
  <si>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</si>
  <si>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</si>
  <si>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</si>
  <si>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</si>
  <si>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</si>
  <si>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</si>
  <si>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</si>
  <si>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</si>
  <si>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</si>
  <si>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</si>
  <si>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</si>
  <si>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</si>
  <si>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</si>
  <si>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</si>
  <si>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</si>
  <si>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</si>
  <si>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</si>
  <si>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</si>
  <si>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</si>
  <si>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</si>
  <si>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</si>
  <si>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</si>
  <si>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</si>
  <si>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</si>
  <si>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</si>
  <si>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</si>
  <si>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</si>
  <si>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</si>
  <si>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</si>
  <si>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</si>
  <si>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</si>
  <si>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</si>
  <si>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</si>
  <si>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</si>
  <si>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</si>
  <si>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</si>
  <si>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</si>
  <si>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</si>
  <si>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</si>
  <si>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</si>
  <si>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</si>
  <si>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</si>
  <si>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</si>
  <si>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</si>
  <si>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</si>
  <si>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</si>
  <si>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</si>
  <si>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</si>
  <si>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</si>
  <si>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</si>
  <si>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</si>
  <si>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</si>
  <si>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</si>
  <si>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</si>
  <si>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</si>
  <si>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</si>
  <si>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</si>
  <si>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</si>
  <si>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</si>
  <si>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</si>
  <si>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</si>
  <si>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</si>
  <si>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</si>
  <si>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</si>
  <si>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</si>
  <si>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</si>
  <si>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</si>
  <si>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</si>
  <si>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</si>
  <si>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</si>
  <si>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</si>
  <si>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</si>
  <si>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</si>
  <si>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</si>
  <si>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</si>
  <si>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</si>
  <si>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</si>
  <si>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</si>
  <si>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</si>
  <si>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</si>
  <si>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</si>
  <si>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</si>
  <si>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</si>
  <si>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</si>
  <si>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</si>
  <si>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</si>
  <si>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</si>
  <si>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</si>
  <si>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</si>
  <si>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</si>
  <si>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</si>
  <si>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</si>
  <si>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</si>
  <si>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</si>
  <si>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</si>
  <si>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</si>
  <si>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</si>
  <si>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</si>
  <si>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</si>
  <si>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</si>
  <si>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</si>
  <si>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</si>
  <si>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</si>
  <si>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</si>
  <si>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</si>
  <si>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</si>
  <si>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</si>
  <si>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</si>
  <si>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</si>
  <si>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</si>
  <si>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</si>
  <si>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</si>
  <si>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</si>
  <si>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</si>
  <si>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</si>
  <si>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</si>
  <si>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</si>
  <si>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</si>
  <si>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</si>
  <si>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</si>
  <si>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</si>
  <si>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</si>
  <si>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</si>
  <si>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</si>
  <si>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</si>
  <si>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</si>
  <si>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</si>
  <si>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</si>
  <si>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</si>
  <si>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</si>
  <si>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</si>
  <si>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</si>
  <si>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</si>
  <si>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</si>
  <si>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</si>
  <si>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</si>
  <si>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</si>
  <si>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</si>
  <si>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</si>
  <si>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</si>
  <si>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</si>
  <si>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</si>
  <si>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</si>
  <si>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</si>
  <si>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</si>
  <si>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</si>
  <si>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</si>
  <si>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</si>
  <si>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</si>
  <si>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</si>
  <si>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</si>
  <si>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</si>
  <si>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</si>
  <si>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</si>
  <si>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</si>
  <si>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</si>
  <si>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</si>
  <si>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</si>
  <si>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</si>
  <si>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</si>
  <si>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</si>
  <si>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</si>
  <si>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</si>
  <si>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</si>
  <si>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</si>
  <si>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</si>
  <si>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</si>
  <si>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</si>
  <si>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</si>
  <si>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</si>
  <si>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</si>
  <si>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</si>
  <si>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</si>
  <si>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</si>
  <si>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</si>
  <si>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</si>
  <si>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</si>
  <si>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</si>
  <si>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</si>
  <si>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</si>
  <si>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</si>
  <si>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</si>
  <si>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</si>
  <si>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</si>
  <si>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</si>
  <si>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</si>
  <si>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</si>
  <si>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</si>
  <si>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</si>
  <si>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</si>
  <si>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</si>
  <si>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</si>
  <si>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</si>
  <si>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</si>
  <si>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</si>
  <si>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</si>
  <si>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</si>
  <si>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</si>
  <si>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</si>
  <si>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</si>
  <si>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</si>
  <si>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</si>
  <si>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</si>
  <si>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</si>
  <si>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</si>
  <si>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</si>
  <si>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</si>
  <si>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</si>
  <si>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</si>
  <si>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</si>
  <si>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</si>
  <si>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</si>
  <si>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</si>
  <si>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</si>
  <si>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</si>
  <si>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</si>
  <si>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</si>
  <si>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</si>
  <si>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</si>
  <si>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</si>
  <si>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</si>
  <si>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</si>
  <si>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</si>
  <si>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</si>
  <si>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</si>
  <si>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</si>
  <si>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</si>
  <si>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</si>
  <si>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</si>
  <si>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</si>
  <si>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</si>
  <si>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</si>
  <si>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</si>
  <si>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</si>
  <si>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</si>
  <si>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</si>
  <si>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</si>
  <si>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</si>
  <si>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</si>
  <si>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</si>
  <si>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</si>
  <si>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</si>
  <si>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</si>
  <si>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</si>
  <si>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</si>
  <si>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</si>
  <si>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</si>
  <si>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</si>
  <si>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</si>
  <si>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</si>
  <si>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</si>
  <si>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</si>
  <si>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</si>
  <si>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</si>
  <si>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</si>
  <si>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</si>
  <si>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</si>
  <si>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</si>
  <si>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</si>
  <si>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</si>
  <si>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</si>
  <si>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</si>
  <si>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</si>
  <si>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</si>
  <si>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</si>
  <si>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</si>
  <si>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</si>
  <si>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</si>
  <si>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</si>
  <si>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</si>
  <si>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</si>
  <si>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</si>
  <si>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</si>
  <si>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</si>
  <si>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</si>
  <si>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</si>
  <si>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</si>
  <si>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</si>
  <si>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</si>
  <si>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</si>
  <si>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</si>
  <si>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</si>
  <si>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</si>
  <si>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</si>
  <si>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</si>
  <si>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</si>
  <si>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</si>
  <si>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</si>
  <si>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</si>
  <si>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</si>
  <si>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</si>
  <si>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</si>
  <si>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</si>
  <si>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</si>
  <si>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</si>
  <si>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</si>
  <si>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</si>
  <si>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</si>
  <si>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</si>
  <si>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</si>
  <si>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</si>
  <si>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</si>
  <si>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</si>
  <si>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</si>
  <si>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</si>
  <si>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</si>
  <si>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</si>
  <si>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</si>
  <si>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</si>
  <si>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</si>
  <si>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</si>
  <si>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</si>
  <si>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</si>
  <si>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</si>
  <si>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</si>
  <si>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</si>
  <si>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</si>
  <si>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</si>
  <si>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</si>
  <si>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</si>
  <si>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</si>
  <si>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</si>
  <si>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</si>
  <si>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</si>
  <si>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</si>
  <si>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</si>
  <si>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</si>
  <si>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</si>
  <si>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</si>
  <si>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</si>
  <si>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</si>
  <si>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</si>
  <si>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</si>
  <si>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</si>
  <si>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</si>
  <si>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</si>
  <si>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</si>
  <si>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</si>
  <si>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</si>
  <si>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</si>
  <si>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</si>
  <si>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</si>
  <si>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</si>
  <si>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</si>
  <si>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</si>
  <si>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</si>
  <si>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</si>
  <si>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</si>
  <si>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</si>
  <si>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</si>
  <si>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</si>
  <si>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</si>
  <si>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</si>
  <si>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</si>
  <si>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</si>
  <si>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</si>
  <si>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</si>
  <si>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</si>
  <si>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</si>
  <si>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</si>
  <si>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</si>
  <si>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</si>
  <si>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</si>
  <si>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</si>
  <si>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</si>
  <si>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</si>
  <si>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</si>
  <si>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</si>
  <si>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</si>
  <si>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</si>
  <si>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</si>
  <si>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</si>
  <si>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</si>
  <si>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</si>
  <si>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</si>
  <si>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</si>
  <si>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</si>
  <si>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</si>
  <si>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</si>
  <si>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</si>
  <si>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</si>
  <si>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</si>
  <si>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</si>
  <si>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</si>
  <si>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</si>
  <si>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</si>
  <si>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</si>
  <si>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</si>
  <si>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</si>
  <si>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</si>
  <si>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</si>
  <si>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</si>
  <si>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</si>
  <si>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</si>
  <si>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</si>
  <si>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</si>
  <si>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</si>
  <si>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</si>
  <si>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</si>
  <si>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</si>
  <si>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</si>
  <si>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</si>
  <si>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</si>
  <si>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</si>
  <si>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</si>
  <si>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</si>
  <si>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</si>
  <si>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</si>
  <si>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</si>
  <si>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</si>
  <si>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</si>
  <si>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</si>
  <si>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</si>
  <si>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</si>
  <si>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</si>
  <si>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</si>
  <si>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</si>
  <si>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</si>
  <si>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</si>
  <si>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</si>
  <si>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</si>
  <si>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</si>
  <si>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</si>
  <si>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</si>
  <si>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</si>
  <si>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</si>
  <si>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</si>
  <si>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</si>
  <si>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</si>
  <si>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</si>
  <si>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</si>
  <si>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</si>
  <si>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</si>
  <si>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</si>
  <si>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</si>
  <si>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</si>
  <si>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</si>
  <si>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</si>
  <si>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</si>
  <si>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</si>
  <si>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</si>
  <si>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</si>
  <si>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</si>
  <si>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</si>
  <si>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</si>
  <si>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</si>
  <si>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</si>
  <si>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</si>
  <si>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</si>
  <si>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</si>
  <si>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</si>
  <si>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</si>
  <si>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</si>
  <si>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</si>
  <si>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</si>
  <si>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</si>
  <si>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</si>
  <si>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</si>
  <si>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</si>
  <si>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</si>
  <si>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</si>
  <si>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</si>
  <si>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</si>
  <si>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</si>
  <si>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</si>
  <si>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</si>
  <si>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</si>
  <si>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</si>
  <si>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</si>
  <si>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</si>
  <si>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</si>
  <si>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</si>
  <si>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</si>
  <si>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</si>
  <si>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</si>
  <si>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</si>
  <si>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</si>
  <si>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</si>
  <si>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</si>
  <si>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</si>
  <si>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</si>
  <si>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</si>
  <si>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</si>
  <si>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</si>
  <si>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</si>
  <si>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</si>
  <si>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</si>
  <si>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</si>
  <si>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</si>
  <si>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</si>
  <si>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</si>
  <si>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</si>
  <si>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</si>
  <si>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</si>
  <si>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</si>
  <si>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</si>
  <si>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</si>
  <si>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</si>
  <si>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</si>
  <si>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</si>
  <si>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</si>
  <si>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</si>
  <si>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</si>
  <si>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</si>
  <si>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</si>
  <si>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</si>
  <si>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</si>
  <si>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</si>
  <si>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</si>
  <si>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</si>
  <si>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</si>
  <si>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</si>
  <si>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</si>
  <si>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</si>
  <si>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</si>
  <si>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</si>
  <si>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</si>
  <si>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</si>
  <si>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</si>
  <si>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</si>
  <si>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</si>
  <si>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</si>
  <si>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</si>
  <si>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</si>
  <si>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</si>
  <si>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</si>
  <si>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</si>
  <si>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</si>
  <si>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</si>
  <si>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</si>
  <si>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</si>
  <si>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</si>
  <si>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</si>
  <si>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</si>
  <si>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</si>
  <si>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</si>
  <si>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</si>
  <si>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</si>
  <si>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</si>
  <si>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</si>
  <si>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</si>
  <si>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</si>
  <si>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</si>
  <si>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</si>
  <si>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</si>
  <si>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</si>
  <si>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</si>
  <si>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</si>
  <si>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</si>
  <si>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</si>
  <si>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</si>
  <si>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</si>
  <si>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</si>
  <si>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</si>
  <si>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</si>
  <si>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</si>
  <si>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</si>
  <si>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</si>
  <si>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</si>
  <si>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</si>
  <si>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</si>
  <si>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</si>
  <si>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</si>
  <si>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</si>
  <si>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</si>
  <si>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</si>
  <si>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</si>
  <si>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</si>
  <si>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</si>
  <si>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</si>
  <si>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</si>
  <si>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</si>
  <si>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</si>
  <si>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</si>
  <si>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</si>
  <si>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</si>
  <si>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</si>
  <si>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</si>
  <si>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</si>
  <si>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</si>
  <si>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</si>
  <si>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</si>
  <si>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</si>
  <si>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</si>
  <si>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</si>
  <si>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</si>
  <si>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</si>
  <si>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</si>
  <si>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</si>
  <si>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</si>
  <si>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</si>
  <si>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</si>
  <si>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</si>
  <si>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</si>
  <si>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</si>
  <si>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</si>
  <si>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</si>
  <si>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</si>
  <si>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</si>
  <si>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</si>
  <si>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</si>
  <si>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</si>
  <si>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</si>
  <si>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</si>
  <si>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</si>
  <si>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</si>
  <si>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</si>
  <si>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</si>
  <si>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</si>
  <si>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</si>
  <si>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</si>
  <si>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</si>
  <si>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</si>
  <si>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</si>
  <si>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</si>
  <si>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</si>
  <si>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</si>
  <si>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</si>
  <si>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</si>
  <si>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</si>
  <si>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</si>
  <si>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</si>
  <si>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</si>
  <si>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</si>
  <si>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</si>
  <si>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</si>
  <si>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</si>
  <si>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</si>
  <si>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</si>
  <si>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</si>
  <si>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</si>
  <si>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</si>
  <si>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</si>
  <si>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</si>
  <si>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</si>
  <si>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</si>
  <si>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</si>
  <si>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</si>
  <si>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</si>
  <si>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</si>
  <si>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</si>
  <si>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</si>
  <si>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</si>
  <si>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</si>
  <si>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</si>
  <si>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</si>
  <si>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</si>
  <si>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</si>
  <si>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</si>
  <si>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</si>
  <si>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</si>
  <si>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</si>
  <si>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</si>
  <si>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</si>
  <si>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</si>
  <si>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</si>
  <si>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</si>
  <si>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</si>
  <si>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</si>
  <si>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</si>
  <si>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</si>
  <si>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</si>
  <si>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</si>
  <si>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</si>
  <si>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</si>
  <si>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</si>
  <si>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</si>
  <si>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</si>
  <si>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</si>
  <si>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</si>
  <si>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</si>
  <si>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</si>
  <si>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</si>
  <si>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</si>
  <si>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</si>
  <si>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</si>
  <si>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</si>
  <si>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</si>
  <si>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</si>
  <si>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</si>
  <si>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</si>
  <si>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</si>
  <si>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</si>
  <si>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</si>
  <si>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</si>
  <si>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</si>
  <si>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</si>
  <si>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</si>
  <si>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</si>
  <si>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</si>
  <si>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</si>
  <si>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</si>
  <si>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</si>
  <si>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</si>
  <si>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</si>
  <si>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</si>
  <si>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</si>
  <si>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</si>
  <si>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</si>
  <si>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</si>
  <si>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</si>
  <si>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</si>
  <si>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</si>
  <si>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</si>
  <si>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</si>
  <si>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</si>
  <si>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</si>
  <si>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</si>
  <si>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</si>
  <si>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</si>
  <si>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</si>
  <si>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</si>
  <si>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</si>
  <si>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</si>
  <si>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</si>
  <si>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</si>
  <si>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</si>
  <si>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</si>
  <si>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</si>
  <si>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</si>
  <si>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</si>
  <si>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</si>
  <si>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</si>
  <si>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</si>
  <si>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</si>
  <si>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</si>
  <si>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</si>
  <si>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</si>
  <si>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</si>
  <si>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</si>
  <si>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</si>
  <si>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</si>
  <si>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</si>
  <si>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</si>
  <si>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</si>
  <si>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</si>
  <si>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</si>
  <si>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</si>
  <si>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</si>
  <si>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</si>
  <si>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</si>
  <si>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</si>
  <si>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</si>
  <si>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</si>
  <si>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</si>
  <si>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</si>
  <si>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</si>
  <si>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</si>
  <si>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</si>
  <si>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</si>
  <si>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</si>
  <si>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</si>
  <si>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</si>
  <si>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</si>
  <si>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</si>
  <si>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</si>
  <si>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</si>
  <si>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</si>
  <si>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</si>
  <si>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</si>
  <si>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</si>
  <si>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</si>
  <si>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</si>
  <si>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</si>
  <si>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</si>
  <si>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</si>
  <si>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</si>
  <si>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</si>
  <si>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</si>
  <si>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</si>
  <si>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</si>
  <si>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</si>
  <si>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</si>
  <si>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</si>
  <si>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</si>
  <si>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</si>
  <si>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</si>
  <si>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</si>
  <si>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</si>
  <si>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</si>
  <si>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</si>
  <si>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</si>
  <si>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</si>
  <si>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</si>
  <si>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</si>
  <si>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</si>
  <si>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</si>
  <si>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</si>
  <si>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</si>
  <si>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</si>
  <si>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</si>
  <si>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</si>
  <si>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</si>
  <si>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</si>
  <si>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</si>
  <si>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</si>
  <si>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</si>
  <si>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</si>
  <si>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</si>
  <si>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</si>
  <si>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</si>
  <si>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</si>
  <si>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</si>
  <si>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</si>
  <si>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</si>
  <si>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</si>
  <si>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</si>
  <si>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</si>
  <si>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</si>
  <si>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</si>
  <si>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</si>
  <si>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</si>
  <si>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</si>
  <si>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</si>
  <si>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</si>
  <si>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</si>
  <si>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</si>
  <si>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</si>
  <si>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</si>
  <si>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</si>
  <si>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</si>
  <si>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</si>
  <si>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</si>
  <si>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</si>
  <si>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</si>
  <si>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</si>
  <si>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</si>
  <si>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</si>
  <si>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</si>
  <si>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</si>
  <si>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</si>
  <si>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</si>
  <si>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</si>
  <si>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</si>
  <si>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</si>
  <si>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</si>
  <si>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</si>
  <si>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</si>
  <si>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</si>
  <si>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</si>
  <si>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</si>
  <si>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</si>
  <si>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</si>
  <si>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</si>
  <si>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</si>
  <si>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</si>
  <si>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</si>
  <si>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</si>
  <si>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</si>
  <si>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</si>
  <si>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</si>
  <si>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</si>
  <si>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</si>
  <si>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</si>
  <si>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</si>
  <si>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</si>
  <si>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</si>
  <si>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</si>
  <si>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</si>
  <si>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</si>
  <si>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</si>
  <si>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</si>
  <si>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</si>
  <si>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</si>
  <si>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</si>
  <si>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</si>
  <si>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</si>
  <si>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</si>
  <si>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</si>
  <si>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</si>
  <si>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</si>
  <si>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</si>
  <si>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</si>
  <si>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</si>
  <si>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</si>
  <si>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</si>
  <si>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</si>
  <si>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</si>
  <si>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</si>
  <si>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</si>
  <si>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</si>
  <si>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</si>
  <si>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</si>
  <si>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</si>
  <si>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</si>
  <si>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</si>
  <si>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</si>
  <si>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</si>
  <si>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</si>
  <si>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</si>
  <si>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</si>
  <si>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</si>
  <si>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</si>
  <si>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</si>
  <si>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</si>
  <si>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</si>
  <si>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</si>
  <si>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</si>
  <si>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</si>
  <si>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</si>
  <si>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</si>
  <si>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</si>
  <si>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</si>
  <si>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</si>
  <si>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</si>
  <si>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</si>
  <si>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</si>
  <si>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</si>
  <si>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</si>
  <si>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</si>
  <si>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</si>
  <si>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</si>
  <si>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</si>
  <si>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</si>
  <si>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</si>
  <si>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</si>
  <si>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</si>
  <si>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</si>
  <si>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</si>
  <si>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</si>
  <si>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</si>
  <si>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</si>
  <si>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</si>
  <si>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</si>
  <si>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</si>
  <si>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</si>
  <si>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</si>
  <si>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</si>
  <si>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</si>
  <si>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</si>
  <si>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</si>
  <si>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</si>
  <si>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</si>
  <si>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</si>
  <si>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</si>
  <si>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</si>
  <si>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</si>
  <si>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</si>
  <si>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</si>
  <si>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</si>
  <si>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</si>
  <si>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</si>
  <si>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</si>
  <si>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</si>
  <si>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</si>
  <si>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</si>
  <si>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</si>
  <si>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</si>
  <si>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</si>
  <si>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</si>
  <si>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</si>
  <si>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</si>
  <si>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</si>
  <si>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</si>
  <si>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</si>
  <si>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</si>
  <si>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</si>
  <si>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</si>
  <si>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</si>
  <si>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</si>
  <si>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</si>
  <si>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</si>
  <si>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</si>
  <si>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</si>
  <si>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</si>
  <si>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</si>
  <si>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</si>
  <si>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</si>
  <si>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</si>
  <si>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</si>
  <si>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</si>
  <si>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</si>
  <si>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</si>
  <si>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</si>
  <si>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</si>
  <si>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</si>
  <si>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</si>
  <si>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</si>
  <si>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</si>
  <si>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</si>
  <si>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</si>
  <si>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</si>
  <si>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</si>
  <si>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</si>
  <si>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</si>
  <si>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</si>
  <si>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</si>
  <si>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</si>
  <si>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</si>
  <si>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</si>
  <si>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</si>
  <si>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</si>
  <si>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</si>
  <si>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</si>
  <si>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</si>
  <si>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</si>
  <si>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</si>
  <si>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</si>
  <si>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</si>
  <si>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</si>
  <si>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</si>
  <si>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</si>
  <si>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</si>
  <si>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</si>
  <si>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</si>
  <si>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</si>
  <si>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</si>
  <si>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</si>
  <si>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</si>
  <si>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</si>
  <si>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</si>
  <si>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</si>
  <si>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</si>
  <si>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</si>
  <si>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</si>
  <si>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</si>
  <si>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</si>
  <si>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</si>
  <si>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</si>
  <si>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</si>
  <si>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</si>
  <si>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</si>
  <si>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</si>
  <si>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</si>
  <si>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</si>
  <si>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</si>
  <si>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</si>
  <si>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</si>
  <si>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</si>
  <si>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</si>
  <si>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</si>
  <si>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</si>
  <si>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</si>
  <si>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</si>
  <si>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</si>
  <si>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</si>
  <si>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</si>
  <si>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</si>
  <si>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</si>
  <si>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</si>
  <si>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</si>
  <si>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</si>
  <si>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</si>
  <si>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</si>
  <si>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</si>
  <si>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</si>
  <si>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</si>
  <si>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</si>
  <si>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</si>
  <si>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</si>
  <si>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</si>
  <si>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</si>
  <si>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</si>
  <si>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</si>
  <si>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</si>
  <si>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</si>
  <si>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</si>
  <si>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</si>
  <si>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</si>
  <si>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</si>
  <si>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</si>
  <si>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</si>
  <si>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</si>
  <si>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</si>
  <si>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</si>
  <si>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</si>
  <si>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</si>
  <si>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</si>
  <si>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</si>
  <si>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</si>
  <si>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</si>
  <si>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</si>
  <si>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</si>
  <si>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</si>
  <si>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</si>
  <si>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</si>
  <si>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</si>
  <si>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</si>
  <si>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</si>
  <si>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</si>
  <si>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</si>
  <si>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</si>
  <si>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</si>
  <si>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</si>
  <si>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</si>
  <si>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</si>
  <si>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</si>
  <si>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</si>
  <si>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</si>
  <si>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</si>
  <si>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</si>
  <si>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</si>
  <si>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</si>
  <si>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</si>
  <si>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</si>
  <si>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</si>
  <si>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</si>
  <si>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</si>
  <si>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</si>
  <si>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</si>
  <si>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</si>
  <si>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</si>
  <si>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</si>
  <si>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</si>
  <si>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</si>
  <si>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</si>
  <si>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</si>
  <si>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</si>
  <si>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</si>
  <si>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</si>
  <si>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</si>
  <si>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</si>
  <si>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</si>
  <si>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</si>
  <si>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</si>
  <si>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</si>
  <si>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</si>
  <si>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</si>
  <si>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</si>
  <si>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</si>
  <si>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</si>
  <si>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</si>
  <si>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</si>
  <si>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</si>
  <si>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</si>
  <si>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</si>
  <si>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</si>
  <si>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</si>
  <si>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</si>
  <si>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</si>
  <si>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</si>
  <si>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</si>
  <si>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</si>
  <si>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</si>
  <si>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</si>
  <si>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</si>
  <si>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</si>
  <si>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</si>
  <si>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</si>
  <si>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</si>
  <si>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</si>
  <si>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</si>
  <si>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</si>
  <si>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</si>
  <si>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</si>
  <si>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</si>
  <si>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</si>
  <si>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</si>
  <si>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</si>
  <si>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</si>
  <si>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</si>
  <si>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</si>
  <si>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</si>
  <si>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</si>
  <si>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</si>
  <si>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</si>
  <si>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</si>
  <si>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</si>
  <si>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</si>
  <si>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</si>
  <si>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</si>
  <si>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</si>
  <si>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</si>
  <si>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</si>
  <si>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</si>
  <si>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</si>
  <si>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</si>
  <si>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</si>
  <si>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</si>
  <si>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</si>
  <si>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</si>
  <si>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</si>
  <si>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</si>
  <si>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</si>
  <si>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</si>
  <si>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</si>
  <si>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</si>
  <si>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</si>
  <si>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</si>
  <si>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</si>
  <si>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</si>
  <si>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</si>
  <si>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</si>
  <si>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</si>
  <si>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</si>
  <si>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</si>
  <si>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</si>
  <si>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</si>
  <si>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</si>
  <si>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</si>
  <si>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</si>
  <si>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</si>
  <si>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</si>
  <si>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</si>
  <si>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</si>
  <si>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</si>
  <si>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</si>
  <si>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</si>
  <si>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</si>
  <si>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</si>
  <si>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</si>
  <si>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</si>
  <si>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</si>
  <si>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</si>
  <si>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</si>
  <si>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</si>
  <si>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</si>
  <si>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</si>
  <si>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</si>
  <si>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</si>
  <si>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</si>
  <si>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</si>
  <si>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</si>
  <si>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</si>
  <si>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</si>
  <si>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</si>
  <si>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</si>
  <si>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</si>
  <si>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</si>
  <si>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</si>
  <si>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</si>
  <si>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</si>
  <si>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</si>
  <si>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</si>
  <si>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</si>
  <si>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</si>
  <si>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</si>
  <si>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</si>
  <si>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</si>
  <si>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</si>
  <si>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</si>
  <si>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</si>
  <si>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</si>
  <si>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</si>
  <si>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</si>
  <si>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</si>
  <si>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</si>
  <si>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</si>
  <si>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</si>
  <si>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</si>
  <si>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</si>
  <si>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</si>
  <si>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</si>
  <si>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</si>
  <si>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</si>
  <si>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</si>
  <si>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</si>
  <si>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</si>
  <si>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</si>
  <si>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</si>
  <si>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</si>
  <si>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</si>
  <si>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</si>
  <si>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</si>
  <si>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</si>
  <si>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</si>
  <si>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</si>
  <si>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</si>
  <si>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</si>
  <si>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</si>
  <si>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</si>
  <si>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</si>
  <si>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</si>
  <si>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</si>
  <si>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</si>
  <si>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</si>
  <si>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</si>
  <si>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</si>
  <si>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</si>
  <si>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</si>
  <si>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</si>
  <si>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</si>
  <si>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</si>
  <si>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</si>
  <si>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</si>
  <si>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</si>
  <si>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</si>
  <si>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</si>
  <si>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</si>
  <si>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</si>
  <si>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</si>
  <si>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</si>
  <si>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</si>
  <si>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</si>
  <si>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</si>
  <si>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</si>
  <si>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</si>
  <si>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</si>
  <si>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</si>
  <si>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</si>
  <si>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</si>
  <si>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</si>
  <si>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</si>
  <si>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</si>
  <si>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</si>
  <si>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</si>
  <si>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</si>
  <si>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</si>
  <si>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</si>
  <si>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</si>
  <si>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</si>
  <si>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</si>
  <si>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</si>
  <si>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</si>
  <si>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</si>
  <si>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</si>
  <si>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</si>
  <si>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</si>
  <si>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</si>
  <si>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</si>
  <si>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</si>
  <si>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</si>
  <si>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</si>
  <si>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</si>
  <si>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</si>
  <si>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</si>
  <si>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</si>
  <si>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</si>
  <si>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</si>
  <si>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</si>
  <si>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</si>
  <si>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</si>
  <si>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</si>
  <si>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</si>
  <si>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</si>
  <si>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</si>
  <si>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</si>
  <si>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</si>
  <si>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</si>
  <si>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</si>
  <si>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</si>
  <si>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</si>
  <si>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</si>
  <si>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</si>
  <si>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</si>
  <si>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</si>
  <si>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</si>
  <si>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</si>
  <si>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</si>
  <si>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</si>
  <si>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</si>
  <si>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</si>
  <si>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</si>
  <si>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</si>
  <si>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</si>
  <si>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</si>
  <si>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</si>
  <si>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</si>
  <si>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</si>
  <si>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</si>
  <si>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</si>
  <si>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</si>
  <si>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</si>
  <si>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</si>
  <si>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</si>
  <si>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</si>
  <si>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</si>
  <si>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</si>
  <si>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</si>
  <si>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</si>
  <si>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</si>
  <si>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</si>
  <si>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</si>
  <si>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</si>
  <si>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</si>
  <si>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</si>
  <si>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</si>
  <si>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</si>
  <si>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</si>
  <si>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</si>
  <si>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</si>
  <si>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</si>
  <si>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</si>
  <si>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</si>
  <si>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</si>
  <si>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</si>
  <si>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</si>
  <si>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</si>
  <si>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</si>
  <si>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</si>
  <si>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</si>
  <si>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</si>
  <si>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</si>
  <si>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</si>
  <si>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</si>
  <si>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</si>
  <si>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</si>
  <si>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</si>
  <si>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</si>
  <si>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</si>
  <si>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</si>
  <si>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</si>
  <si>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</si>
  <si>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</si>
  <si>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</si>
  <si>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</si>
  <si>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</si>
  <si>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</si>
  <si>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</si>
  <si>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</si>
  <si>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</si>
  <si>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</si>
  <si>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</si>
  <si>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</si>
  <si>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</si>
  <si>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</si>
  <si>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</si>
  <si>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</si>
  <si>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</si>
  <si>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</si>
  <si>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</si>
  <si>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</si>
  <si>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</si>
  <si>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</si>
  <si>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</si>
  <si>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</si>
  <si>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</si>
  <si>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</si>
  <si>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</si>
  <si>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</si>
  <si>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</si>
  <si>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</si>
  <si>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</si>
  <si>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</si>
  <si>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</si>
  <si>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</si>
  <si>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</si>
  <si>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</si>
  <si>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</si>
  <si>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</si>
  <si>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</si>
  <si>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</si>
  <si>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</si>
  <si>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</si>
  <si>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</si>
  <si>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</si>
  <si>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</si>
  <si>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</si>
  <si>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</si>
  <si>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</si>
  <si>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</si>
  <si>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</si>
  <si>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</si>
  <si>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</si>
  <si>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</si>
  <si>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</si>
  <si>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</si>
  <si>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</si>
  <si>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</si>
  <si>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</si>
  <si>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</si>
  <si>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</si>
  <si>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</si>
  <si>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</si>
  <si>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</si>
  <si>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</si>
  <si>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</si>
  <si>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</si>
  <si>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</si>
  <si>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</si>
  <si>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</si>
  <si>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</si>
  <si>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</si>
  <si>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</si>
  <si>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</si>
  <si>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</si>
  <si>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</si>
  <si>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</si>
  <si>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</si>
  <si>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</si>
  <si>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</si>
  <si>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</si>
  <si>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</si>
  <si>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</si>
  <si>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</si>
  <si>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</si>
  <si>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</si>
  <si>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</si>
  <si>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</si>
  <si>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</si>
  <si>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</si>
  <si>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</si>
  <si>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</si>
  <si>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</si>
  <si>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</si>
  <si>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</si>
  <si>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</si>
  <si>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</si>
  <si>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</si>
  <si>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</si>
  <si>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</si>
  <si>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</si>
  <si>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</si>
  <si>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</si>
  <si>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</si>
  <si>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</si>
  <si>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</si>
  <si>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</si>
  <si>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</si>
  <si>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</si>
  <si>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</si>
  <si>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</si>
  <si>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</si>
  <si>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</si>
  <si>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</si>
  <si>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</si>
  <si>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</si>
  <si>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</si>
  <si>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</si>
  <si>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</si>
  <si>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</si>
  <si>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</si>
  <si>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</si>
  <si>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</si>
  <si>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</si>
  <si>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</si>
  <si>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</si>
  <si>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</si>
  <si>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</si>
  <si>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</si>
  <si>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</si>
  <si>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</si>
  <si>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</si>
  <si>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</si>
  <si>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</si>
  <si>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</si>
  <si>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</si>
  <si>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</si>
  <si>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</si>
  <si>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</si>
  <si>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</si>
  <si>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</si>
  <si>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</si>
  <si>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</si>
  <si>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</si>
  <si>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</si>
  <si>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</si>
  <si>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</si>
  <si>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</si>
  <si>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</si>
  <si>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</si>
  <si>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</si>
  <si>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</si>
  <si>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</si>
  <si>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</si>
  <si>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</si>
  <si>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</si>
  <si>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</si>
  <si>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</si>
  <si>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</si>
  <si>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</si>
  <si>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</si>
  <si>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</si>
  <si>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</si>
  <si>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</si>
  <si>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</si>
  <si>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</si>
  <si>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</si>
  <si>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</si>
  <si>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</si>
  <si>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</si>
  <si>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</si>
  <si>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</si>
  <si>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</si>
  <si>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</si>
  <si>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</si>
  <si>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</si>
  <si>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</si>
  <si>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</si>
  <si>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</si>
  <si>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</si>
  <si>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</si>
  <si>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</si>
  <si>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</si>
  <si>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</si>
  <si>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</si>
  <si>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</si>
  <si>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</si>
  <si>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</si>
  <si>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</si>
  <si>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</si>
  <si>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</si>
  <si>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</si>
  <si>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</si>
  <si>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</si>
  <si>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</si>
  <si>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</si>
  <si>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</si>
  <si>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</si>
  <si>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</si>
  <si>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</si>
  <si>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</si>
  <si>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</si>
  <si>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</si>
  <si>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</si>
  <si>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</si>
  <si>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</si>
  <si>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</si>
  <si>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</si>
  <si>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</si>
  <si>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</si>
  <si>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</si>
  <si>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</si>
  <si>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</si>
  <si>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</si>
  <si>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</si>
  <si>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</si>
  <si>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</si>
  <si>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</si>
  <si>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</si>
  <si>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</si>
  <si>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</si>
  <si>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</si>
  <si>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</si>
  <si>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</si>
  <si>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</si>
  <si>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</si>
  <si>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</si>
  <si>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</si>
  <si>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</si>
  <si>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</si>
  <si>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</si>
  <si>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</si>
  <si>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</si>
  <si>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</si>
  <si>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</si>
  <si>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</si>
  <si>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</si>
  <si>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</si>
  <si>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</si>
  <si>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</si>
  <si>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</si>
  <si>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</si>
  <si>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</si>
  <si>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</si>
  <si>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</si>
  <si>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</si>
  <si>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</si>
  <si>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</si>
  <si>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</si>
  <si>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</si>
  <si>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</si>
  <si>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</si>
  <si>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</si>
  <si>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</si>
  <si>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</si>
  <si>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</si>
  <si>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</si>
  <si>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</si>
  <si>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</si>
  <si>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</si>
  <si>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</si>
  <si>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</si>
  <si>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</si>
  <si>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</si>
  <si>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</si>
  <si>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</si>
  <si>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</si>
  <si>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</si>
  <si>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</si>
  <si>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</si>
  <si>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</si>
  <si>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</si>
  <si>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</si>
  <si>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</si>
  <si>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</si>
  <si>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</si>
  <si>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</si>
  <si>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</si>
  <si>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</si>
  <si>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</si>
  <si>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</si>
  <si>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</si>
  <si>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</si>
  <si>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</si>
  <si>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</si>
  <si>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</si>
  <si>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</si>
  <si>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</si>
  <si>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</si>
  <si>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</si>
  <si>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</si>
  <si>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</si>
  <si>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</si>
  <si>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</si>
  <si>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</si>
  <si>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</si>
  <si>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</si>
  <si>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</si>
  <si>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</si>
  <si>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</si>
  <si>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</si>
  <si>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</si>
  <si>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</si>
  <si>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</si>
  <si>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</si>
  <si>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</si>
  <si>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</si>
  <si>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</si>
  <si>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</si>
  <si>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</si>
  <si>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</si>
  <si>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</si>
  <si>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</si>
  <si>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</si>
  <si>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</si>
  <si>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</si>
  <si>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</si>
  <si>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</si>
  <si>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</si>
  <si>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</si>
  <si>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</si>
  <si>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</si>
  <si>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</si>
  <si>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</si>
  <si>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</si>
  <si>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</si>
  <si>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</si>
  <si>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</si>
  <si>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</si>
  <si>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</si>
  <si>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</si>
  <si>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</si>
  <si>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</si>
  <si>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</si>
  <si>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</si>
  <si>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</si>
  <si>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</si>
  <si>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</si>
  <si>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</si>
  <si>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</si>
  <si>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</si>
  <si>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</si>
  <si>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</si>
  <si>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</si>
  <si>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</si>
  <si>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</si>
  <si>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</si>
  <si>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</si>
  <si>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</si>
  <si>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</si>
  <si>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</si>
  <si>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</si>
  <si>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</si>
  <si>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</si>
  <si>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</si>
  <si>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</si>
  <si>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</si>
  <si>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</si>
  <si>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</si>
  <si>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</si>
  <si>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</si>
  <si>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</si>
  <si>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</si>
  <si>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</si>
  <si>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</si>
  <si>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</si>
  <si>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</si>
  <si>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</si>
  <si>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</si>
  <si>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</si>
  <si>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</si>
  <si>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</si>
  <si>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</si>
  <si>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</si>
  <si>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</si>
  <si>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</si>
  <si>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</si>
  <si>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</si>
  <si>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</si>
  <si>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</si>
  <si>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</si>
  <si>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</si>
  <si>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</si>
  <si>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</si>
  <si>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</si>
  <si>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</si>
  <si>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</si>
  <si>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</si>
  <si>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</si>
  <si>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</si>
  <si>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</si>
  <si>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</si>
  <si>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</si>
  <si>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</si>
  <si>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</si>
  <si>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</si>
  <si>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</si>
  <si>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</si>
  <si>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</si>
  <si>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</si>
  <si>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</si>
  <si>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</si>
  <si>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</si>
  <si>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</si>
  <si>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</si>
  <si>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</si>
  <si>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</si>
  <si>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</si>
  <si>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</si>
  <si>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</si>
  <si>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</si>
  <si>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</si>
  <si>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</si>
  <si>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</si>
  <si>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</si>
  <si>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</si>
  <si>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</si>
  <si>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</si>
  <si>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</si>
  <si>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</si>
  <si>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</si>
  <si>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</si>
  <si>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</si>
  <si>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</si>
  <si>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</si>
  <si>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</si>
  <si>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</si>
  <si>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</si>
  <si>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</si>
  <si>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</si>
  <si>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</si>
  <si>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</si>
  <si>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</si>
  <si>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</si>
  <si>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</si>
  <si>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</si>
  <si>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</si>
  <si>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</si>
  <si>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</si>
  <si>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</si>
  <si>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</si>
  <si>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</si>
  <si>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</si>
  <si>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</si>
  <si>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</si>
  <si>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</si>
  <si>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</si>
  <si>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</si>
  <si>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</si>
  <si>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</si>
  <si>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</si>
  <si>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</si>
  <si>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</si>
  <si>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</si>
  <si>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</si>
  <si>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</si>
  <si>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</si>
  <si>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</si>
  <si>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</si>
  <si>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</si>
  <si>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</si>
  <si>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</si>
  <si>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</si>
  <si>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</si>
  <si>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</si>
  <si>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</si>
  <si>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</si>
  <si>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</si>
  <si>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</si>
  <si>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</si>
  <si>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</si>
  <si>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</si>
  <si>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</si>
  <si>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</si>
  <si>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</si>
  <si>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</si>
  <si>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</si>
  <si>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</si>
  <si>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</si>
  <si>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</si>
  <si>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</si>
  <si>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</si>
  <si>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</si>
  <si>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</si>
  <si>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</si>
  <si>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</si>
  <si>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</si>
  <si>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</si>
  <si>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</si>
  <si>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</si>
  <si>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</si>
  <si>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</si>
  <si>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</si>
  <si>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</si>
  <si>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</si>
  <si>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</si>
  <si>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</si>
  <si>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</si>
  <si>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</si>
  <si>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</si>
  <si>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</si>
  <si>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</si>
  <si>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</si>
  <si>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</si>
  <si>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</si>
  <si>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</si>
  <si>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</si>
  <si>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</si>
  <si>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</si>
  <si>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</si>
  <si>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</si>
  <si>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</si>
  <si>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</si>
  <si>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</si>
  <si>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</si>
  <si>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</si>
  <si>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</si>
  <si>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</si>
  <si>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</si>
  <si>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</si>
  <si>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</si>
  <si>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</si>
  <si>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</si>
  <si>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</si>
  <si>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</si>
  <si>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</si>
  <si>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</si>
  <si>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</si>
  <si>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</si>
  <si>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</si>
  <si>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</si>
  <si>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</si>
  <si>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</si>
  <si>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</si>
  <si>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</si>
  <si>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</si>
  <si>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</si>
  <si>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</si>
  <si>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</si>
  <si>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</si>
  <si>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</si>
  <si>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</si>
  <si>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</si>
  <si>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</si>
  <si>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</si>
  <si>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</si>
  <si>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</si>
  <si>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</si>
  <si>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</si>
  <si>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</si>
  <si>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</si>
  <si>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</si>
  <si>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</si>
  <si>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</si>
  <si>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</si>
  <si>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</si>
  <si>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</si>
  <si>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</si>
  <si>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</si>
  <si>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</si>
  <si>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</si>
  <si>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</si>
  <si>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</si>
  <si>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</si>
  <si>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</si>
  <si>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</si>
  <si>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</si>
  <si>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</si>
  <si>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</si>
  <si>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</si>
  <si>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</si>
  <si>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</si>
  <si>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</si>
  <si>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</si>
  <si>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</si>
  <si>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</si>
  <si>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</si>
  <si>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</si>
  <si>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</si>
  <si>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</si>
  <si>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</si>
  <si>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</si>
  <si>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</si>
  <si>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</si>
  <si>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</si>
  <si>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</si>
  <si>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</si>
  <si>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</si>
  <si>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</si>
  <si>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</si>
  <si>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</si>
  <si>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</si>
  <si>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</si>
  <si>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</si>
  <si>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</si>
  <si>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</si>
  <si>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</si>
  <si>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</si>
  <si>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</si>
  <si>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</si>
  <si>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</si>
  <si>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</si>
  <si>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</si>
  <si>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</si>
  <si>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</si>
  <si>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</si>
  <si>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</si>
  <si>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</si>
  <si>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</si>
  <si>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</si>
  <si>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</si>
  <si>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</si>
  <si>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</si>
  <si>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</si>
  <si>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</si>
  <si>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</si>
  <si>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</si>
  <si>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</si>
  <si>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</si>
  <si>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</si>
  <si>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</si>
  <si>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</si>
  <si>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</si>
  <si>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</si>
  <si>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</si>
  <si>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</si>
  <si>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</si>
  <si>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</si>
  <si>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</si>
  <si>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</si>
  <si>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</si>
  <si>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</si>
  <si>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</si>
  <si>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</si>
  <si>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</si>
  <si>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</si>
  <si>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</si>
  <si>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</si>
  <si>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</si>
  <si>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</si>
  <si>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</si>
  <si>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</si>
  <si>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</si>
  <si>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</si>
  <si>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</si>
  <si>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</si>
  <si>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</si>
  <si>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</si>
  <si>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</si>
  <si>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</si>
  <si>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</si>
  <si>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</si>
  <si>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</si>
  <si>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</si>
  <si>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</si>
  <si>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</si>
  <si>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</si>
  <si>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</si>
  <si>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</si>
  <si>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</si>
  <si>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</si>
  <si>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</si>
  <si>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</si>
  <si>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</si>
  <si>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</si>
  <si>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</si>
  <si>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</si>
  <si>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</si>
  <si>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</si>
  <si>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</si>
  <si>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</si>
  <si>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</si>
  <si>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</si>
  <si>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</si>
  <si>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</si>
  <si>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</si>
  <si>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</si>
  <si>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</si>
  <si>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</si>
  <si>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</si>
  <si>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</si>
  <si>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</si>
  <si>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</si>
  <si>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</si>
  <si>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</si>
  <si>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</si>
  <si>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</si>
  <si>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</si>
  <si>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</si>
  <si>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</si>
  <si>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</si>
  <si>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</si>
  <si>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</si>
  <si>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</si>
  <si>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</si>
  <si>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</si>
  <si>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</si>
  <si>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</si>
  <si>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</si>
  <si>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</si>
  <si>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</si>
  <si>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</si>
  <si>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</si>
  <si>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</si>
  <si>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</si>
  <si>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</si>
  <si>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</si>
  <si>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</si>
  <si>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</si>
  <si>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</si>
  <si>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</si>
  <si>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</si>
  <si>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</si>
  <si>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</si>
  <si>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</si>
  <si>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</si>
  <si>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</si>
  <si>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</si>
  <si>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</si>
  <si>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</si>
  <si>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</si>
  <si>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</si>
  <si>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</si>
  <si>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</si>
  <si>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</si>
  <si>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</si>
  <si>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</si>
  <si>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</si>
  <si>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</si>
  <si>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</si>
  <si>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</si>
  <si>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</si>
  <si>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</si>
  <si>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</si>
  <si>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</si>
  <si>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</si>
  <si>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</si>
  <si>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</si>
  <si>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</si>
  <si>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</si>
  <si>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</si>
  <si>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</si>
  <si>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</si>
  <si>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</si>
  <si>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</si>
  <si>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</si>
  <si>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</si>
  <si>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</si>
  <si>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</si>
  <si>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</si>
  <si>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</si>
  <si>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</si>
  <si>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</si>
  <si>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</si>
  <si>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</si>
  <si>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</si>
  <si>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</si>
  <si>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</si>
  <si>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</si>
  <si>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</si>
  <si>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</si>
  <si>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</si>
  <si>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</si>
  <si>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</si>
  <si>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</si>
  <si>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</si>
  <si>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</si>
  <si>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</si>
  <si>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</si>
  <si>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</si>
  <si>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</si>
  <si>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</si>
  <si>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</si>
  <si>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</si>
  <si>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</si>
  <si>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</si>
  <si>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</si>
  <si>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</si>
  <si>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</si>
  <si>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</si>
  <si>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</si>
  <si>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</si>
  <si>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</si>
  <si>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</si>
  <si>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</si>
  <si>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</si>
  <si>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</si>
  <si>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</si>
  <si>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</si>
  <si>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</si>
  <si>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</si>
  <si>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</si>
  <si>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</si>
  <si>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</si>
  <si>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</si>
  <si>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</si>
  <si>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</si>
  <si>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</si>
  <si>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</si>
  <si>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</si>
  <si>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</si>
  <si>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</si>
  <si>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</si>
  <si>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</si>
  <si>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</si>
  <si>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</si>
  <si>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</si>
  <si>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</si>
  <si>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</si>
  <si>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</si>
  <si>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</si>
  <si>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</si>
  <si>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</si>
  <si>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</si>
  <si>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</si>
  <si>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</si>
  <si>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</si>
  <si>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</si>
  <si>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</si>
  <si>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</si>
  <si>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</si>
  <si>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</si>
  <si>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</si>
  <si>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</si>
  <si>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</si>
  <si>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</si>
  <si>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</si>
  <si>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</si>
  <si>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</si>
  <si>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</si>
  <si>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</si>
  <si>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</si>
  <si>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</si>
  <si>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</si>
  <si>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</si>
  <si>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</si>
  <si>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</si>
  <si>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</si>
  <si>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</si>
  <si>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</si>
  <si>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</si>
  <si>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</si>
  <si>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</si>
  <si>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</si>
  <si>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</si>
  <si>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</si>
  <si>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</si>
  <si>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</si>
  <si>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</si>
  <si>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</si>
  <si>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</si>
  <si>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</si>
  <si>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</si>
  <si>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</si>
  <si>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</si>
  <si>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</si>
  <si>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</si>
  <si>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</si>
  <si>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</si>
  <si>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</si>
  <si>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</si>
  <si>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</si>
  <si>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</si>
  <si>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</si>
  <si>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</si>
  <si>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</si>
  <si>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</si>
  <si>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</si>
  <si>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</si>
  <si>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</si>
  <si>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</si>
  <si>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</si>
  <si>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</si>
  <si>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</si>
  <si>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</si>
  <si>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</si>
  <si>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</si>
  <si>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</si>
  <si>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</si>
  <si>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</si>
  <si>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</si>
  <si>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</si>
  <si>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</si>
  <si>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</si>
  <si>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</si>
  <si>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</si>
  <si>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</si>
  <si>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</si>
  <si>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</si>
  <si>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</si>
  <si>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</si>
  <si>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</si>
  <si>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</si>
  <si>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</si>
  <si>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</si>
  <si>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</si>
  <si>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</si>
  <si>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</si>
  <si>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</si>
  <si>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</si>
  <si>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</si>
  <si>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</si>
  <si>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</si>
  <si>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</si>
  <si>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</si>
  <si>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</si>
  <si>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</si>
  <si>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</si>
  <si>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</si>
  <si>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</si>
  <si>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</si>
  <si>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</si>
  <si>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</si>
  <si>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</si>
  <si>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</si>
  <si>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</si>
  <si>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</si>
  <si>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</si>
  <si>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</si>
  <si>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</si>
  <si>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</si>
  <si>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</si>
  <si>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</si>
  <si>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</si>
  <si>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</si>
  <si>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</si>
  <si>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</si>
  <si>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</si>
  <si>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</si>
  <si>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</si>
  <si>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</si>
  <si>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</si>
  <si>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</si>
  <si>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</si>
  <si>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</si>
  <si>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</si>
  <si>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</si>
  <si>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</si>
  <si>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</si>
  <si>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</si>
  <si>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</si>
  <si>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</si>
  <si>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</si>
  <si>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</si>
  <si>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</si>
  <si>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</si>
  <si>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</si>
  <si>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</si>
  <si>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</si>
  <si>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</si>
  <si>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</si>
  <si>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</si>
  <si>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</si>
  <si>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</si>
  <si>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</si>
  <si>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</si>
  <si>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</si>
  <si>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</si>
  <si>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</si>
  <si>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</si>
  <si>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</si>
  <si>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</si>
  <si>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</si>
  <si>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</si>
  <si>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</si>
  <si>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</si>
  <si>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</si>
  <si>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</si>
  <si>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</si>
  <si>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</si>
  <si>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</si>
  <si>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</si>
  <si>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</si>
  <si>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</si>
  <si>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</si>
  <si>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</si>
  <si>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</si>
  <si>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</si>
  <si>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</si>
  <si>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</si>
  <si>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</si>
  <si>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</si>
  <si>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</si>
  <si>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</si>
  <si>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</si>
  <si>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</si>
  <si>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</si>
  <si>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</si>
  <si>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</si>
  <si>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</si>
  <si>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</si>
  <si>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</si>
  <si>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</si>
  <si>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</si>
  <si>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</si>
  <si>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</si>
  <si>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</si>
  <si>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</si>
  <si>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</si>
  <si>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</si>
  <si>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</si>
  <si>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</si>
  <si>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</si>
  <si>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</si>
  <si>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</si>
  <si>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</si>
  <si>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</si>
  <si>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</si>
  <si>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</si>
  <si>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</si>
  <si>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</si>
  <si>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</si>
  <si>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</si>
  <si>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</si>
  <si>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</si>
  <si>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</si>
  <si>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</si>
  <si>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</si>
  <si>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</si>
  <si>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</si>
  <si>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</si>
  <si>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</si>
  <si>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</si>
  <si>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</si>
  <si>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</si>
  <si>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</si>
  <si>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</si>
  <si>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</si>
  <si>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</si>
  <si>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</si>
  <si>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</si>
  <si>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</si>
  <si>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</si>
  <si>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</si>
  <si>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</si>
  <si>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</si>
  <si>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</si>
  <si>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</si>
  <si>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</si>
  <si>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</si>
  <si>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</si>
  <si>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</si>
  <si>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</si>
  <si>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</si>
  <si>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</si>
  <si>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</si>
  <si>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</si>
  <si>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</si>
  <si>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</si>
  <si>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</si>
  <si>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</si>
  <si>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</si>
  <si>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</si>
  <si>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</si>
  <si>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</si>
  <si>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</si>
  <si>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</si>
  <si>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</si>
  <si>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</si>
  <si>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</si>
  <si>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</si>
  <si>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</si>
  <si>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</si>
  <si>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</si>
  <si>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</si>
  <si>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</si>
  <si>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</si>
  <si>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</si>
  <si>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</si>
  <si>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</si>
  <si>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</si>
  <si>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</si>
  <si>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</si>
  <si>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</si>
  <si>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</si>
  <si>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</si>
  <si>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</si>
  <si>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</si>
  <si>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</si>
  <si>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</si>
  <si>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</si>
  <si>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</si>
  <si>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</si>
  <si>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</si>
  <si>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</si>
  <si>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</si>
  <si>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</si>
  <si>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</si>
  <si>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</si>
  <si>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</si>
  <si>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</si>
  <si>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</si>
  <si>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</si>
  <si>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</si>
  <si>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</si>
  <si>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</si>
  <si>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</si>
  <si>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</si>
  <si>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</si>
  <si>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</si>
  <si>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</si>
  <si>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</si>
  <si>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</si>
  <si>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</si>
  <si>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</si>
  <si>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</si>
  <si>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</si>
  <si>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</si>
  <si>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</si>
  <si>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</si>
  <si>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</si>
  <si>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</si>
  <si>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</si>
  <si>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</si>
  <si>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</si>
  <si>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</si>
  <si>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</si>
  <si>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</si>
  <si>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</si>
  <si>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</si>
  <si>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</si>
  <si>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</si>
  <si>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</si>
  <si>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</si>
  <si>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</si>
  <si>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</si>
  <si>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</si>
  <si>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</si>
  <si>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</si>
  <si>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</si>
  <si>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</si>
  <si>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</si>
  <si>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</si>
  <si>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</si>
  <si>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</si>
  <si>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</si>
  <si>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</si>
  <si>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</si>
  <si>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</si>
  <si>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</si>
  <si>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</si>
  <si>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</si>
  <si>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</si>
  <si>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</si>
  <si>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</si>
  <si>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</si>
  <si>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</si>
  <si>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</si>
  <si>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</si>
  <si>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</si>
  <si>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</si>
  <si>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</si>
  <si>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</si>
  <si>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</si>
  <si>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</si>
  <si>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</si>
  <si>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</si>
  <si>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</si>
  <si>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</si>
  <si>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</si>
  <si>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</si>
  <si>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</si>
  <si>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</si>
  <si>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</si>
  <si>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</si>
  <si>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</si>
  <si>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</si>
  <si>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</si>
  <si>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</si>
  <si>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</si>
  <si>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</si>
  <si>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</si>
  <si>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</si>
  <si>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</si>
  <si>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</si>
  <si>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</si>
  <si>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</si>
  <si>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</si>
  <si>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</si>
  <si>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</si>
  <si>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</si>
  <si>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</si>
  <si>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</si>
  <si>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</si>
  <si>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</si>
  <si>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</si>
  <si>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</si>
  <si>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</si>
  <si>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</si>
  <si>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</si>
  <si>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</si>
  <si>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</si>
  <si>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</si>
  <si>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</si>
  <si>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</si>
  <si>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</si>
  <si>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</si>
  <si>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</si>
  <si>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</si>
  <si>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</si>
  <si>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</si>
  <si>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</si>
  <si>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</si>
  <si>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</si>
  <si>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</si>
  <si>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</si>
  <si>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</si>
  <si>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</si>
  <si>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</si>
  <si>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</si>
  <si>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</si>
  <si>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</si>
  <si>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</si>
  <si>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</si>
  <si>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</si>
  <si>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</si>
  <si>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</si>
  <si>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</si>
  <si>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</si>
  <si>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</si>
  <si>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</si>
  <si>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</si>
  <si>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</si>
  <si>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</si>
  <si>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</si>
  <si>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</si>
  <si>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</si>
  <si>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</si>
  <si>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</si>
  <si>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</si>
  <si>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</si>
  <si>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</si>
  <si>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</si>
  <si>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</si>
  <si>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</si>
  <si>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</si>
  <si>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</si>
  <si>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</si>
  <si>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</si>
  <si>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</si>
  <si>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</si>
  <si>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</si>
  <si>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</si>
  <si>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</si>
  <si>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</si>
  <si>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</si>
  <si>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</si>
  <si>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</si>
  <si>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</si>
  <si>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</si>
  <si>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</si>
  <si>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</si>
  <si>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</si>
  <si>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</si>
  <si>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</si>
  <si>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</si>
  <si>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</si>
  <si>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</si>
  <si>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</si>
  <si>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</si>
  <si>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</si>
  <si>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</si>
  <si>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</si>
  <si>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</si>
  <si>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</si>
  <si>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</si>
  <si>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</si>
  <si>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</si>
  <si>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</si>
  <si>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</si>
  <si>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</si>
  <si>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</si>
  <si>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</si>
  <si>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</si>
  <si>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</si>
  <si>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</si>
  <si>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</si>
  <si>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</si>
  <si>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</si>
  <si>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</si>
  <si>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</si>
  <si>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</si>
  <si>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</si>
  <si>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</si>
  <si>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</si>
  <si>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</si>
  <si>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</si>
  <si>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</si>
  <si>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</si>
  <si>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</si>
  <si>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</si>
  <si>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</si>
  <si>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</si>
  <si>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</si>
  <si>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</si>
  <si>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</si>
  <si>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</si>
  <si>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</si>
  <si>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</si>
  <si>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</si>
  <si>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</si>
  <si>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</si>
  <si>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</si>
  <si>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</si>
  <si>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</si>
  <si>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</si>
  <si>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</si>
  <si>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</si>
  <si>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</si>
  <si>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</si>
  <si>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</si>
  <si>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</si>
  <si>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</si>
  <si>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</si>
  <si>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</si>
  <si>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</si>
  <si>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</si>
  <si>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</si>
  <si>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</si>
  <si>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</si>
  <si>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</si>
  <si>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</si>
  <si>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</si>
  <si>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</si>
  <si>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</si>
  <si>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</si>
  <si>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</si>
  <si>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</si>
  <si>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</si>
  <si>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</si>
  <si>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</si>
  <si>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</si>
  <si>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</si>
  <si>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</si>
  <si>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</si>
  <si>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</si>
  <si>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</si>
  <si>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</si>
  <si>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</si>
  <si>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</si>
  <si>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</si>
  <si>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</si>
  <si>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</si>
  <si>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</si>
  <si>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</si>
  <si>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</si>
  <si>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</si>
  <si>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</si>
  <si>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</si>
  <si>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</si>
  <si>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</si>
  <si>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</si>
  <si>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</si>
  <si>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</si>
  <si>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</si>
  <si>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</si>
  <si>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</si>
  <si>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</si>
  <si>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</si>
  <si>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</si>
  <si>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</si>
  <si>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</si>
  <si>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</si>
  <si>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</si>
  <si>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</si>
  <si>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</si>
  <si>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</si>
  <si>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</si>
  <si>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</si>
  <si>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</si>
  <si>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</si>
  <si>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</si>
  <si>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</si>
  <si>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</si>
  <si>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</si>
  <si>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</si>
  <si>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</si>
  <si>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</si>
  <si>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</si>
  <si>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</si>
  <si>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</si>
  <si>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</si>
  <si>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</si>
  <si>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</si>
  <si>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</si>
  <si>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</si>
  <si>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</si>
  <si>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</si>
  <si>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</si>
  <si>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</si>
  <si>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</si>
  <si>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</si>
  <si>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</si>
  <si>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</si>
  <si>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</si>
  <si>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</si>
  <si>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</si>
  <si>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</si>
  <si>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</si>
  <si>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</si>
  <si>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</si>
  <si>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</si>
  <si>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</si>
  <si>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</si>
  <si>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</si>
  <si>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</si>
  <si>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</si>
  <si>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</si>
  <si>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</si>
  <si>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</si>
  <si>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</si>
  <si>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</si>
  <si>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</si>
  <si>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</si>
  <si>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</si>
  <si>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</si>
  <si>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</si>
  <si>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</si>
  <si>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</si>
  <si>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</si>
  <si>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</si>
  <si>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</si>
  <si>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</si>
  <si>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</si>
  <si>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</si>
  <si>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</si>
  <si>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</si>
  <si>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</si>
  <si>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</si>
  <si>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</si>
  <si>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</si>
  <si>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</si>
  <si>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</si>
  <si>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</si>
  <si>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</si>
  <si>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</si>
  <si>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</si>
  <si>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</si>
  <si>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</si>
  <si>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</si>
  <si>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</si>
  <si>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</si>
  <si>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</si>
  <si>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</si>
  <si>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</si>
  <si>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</si>
  <si>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</si>
  <si>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</si>
  <si>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</si>
  <si>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</si>
  <si>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</si>
  <si>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</si>
  <si>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</si>
  <si>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</si>
  <si>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</si>
  <si>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</si>
  <si>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</si>
  <si>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</si>
  <si>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</si>
  <si>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</si>
  <si>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</si>
  <si>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</si>
  <si>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</si>
  <si>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</si>
  <si>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</si>
  <si>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</si>
  <si>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</si>
  <si>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</si>
  <si>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</si>
  <si>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</si>
  <si>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</si>
  <si>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</si>
  <si>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</si>
  <si>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</si>
  <si>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</si>
  <si>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</si>
  <si>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</si>
  <si>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</si>
  <si>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</si>
  <si>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</si>
  <si>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</si>
  <si>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</si>
  <si>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</si>
  <si>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</si>
  <si>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</si>
  <si>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</si>
  <si>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</si>
  <si>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</si>
  <si>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</si>
  <si>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</si>
  <si>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</si>
  <si>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</si>
  <si>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</si>
  <si>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</si>
  <si>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</si>
  <si>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</si>
  <si>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</si>
  <si>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</si>
  <si>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</si>
  <si>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</si>
  <si>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</si>
  <si>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</si>
  <si>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</si>
  <si>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</si>
  <si>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</si>
  <si>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</si>
  <si>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</si>
  <si>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</si>
  <si>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</si>
  <si>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</si>
  <si>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</si>
  <si>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</si>
  <si>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</si>
  <si>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</si>
  <si>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</si>
  <si>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</si>
  <si>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</si>
  <si>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</si>
  <si>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</si>
  <si>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</si>
  <si>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</si>
  <si>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</si>
  <si>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</si>
  <si>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</si>
  <si>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</si>
  <si>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</si>
  <si>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</si>
  <si>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</si>
  <si>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</si>
  <si>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</si>
  <si>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</si>
  <si>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</si>
  <si>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</si>
  <si>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</si>
  <si>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</si>
  <si>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</si>
  <si>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</si>
  <si>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</si>
  <si>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</si>
  <si>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</si>
  <si>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</si>
  <si>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</si>
  <si>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</si>
  <si>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</si>
  <si>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</si>
  <si>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</si>
  <si>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</si>
  <si>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</si>
  <si>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</si>
  <si>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</si>
  <si>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</si>
  <si>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</si>
  <si>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</si>
  <si>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</si>
  <si>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</si>
  <si>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</si>
  <si>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</si>
  <si>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</si>
  <si>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</si>
  <si>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</si>
  <si>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</si>
  <si>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</si>
  <si>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</si>
  <si>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</si>
  <si>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</si>
  <si>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</si>
  <si>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</si>
  <si>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</si>
  <si>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</si>
  <si>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</si>
  <si>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</si>
  <si>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</si>
  <si>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</si>
  <si>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</si>
  <si>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</si>
  <si>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</si>
  <si>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</si>
  <si>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</si>
  <si>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</si>
  <si>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</si>
  <si>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</si>
  <si>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</si>
  <si>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</si>
  <si>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</si>
  <si>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</si>
  <si>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</si>
  <si>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</si>
  <si>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</si>
  <si>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</si>
  <si>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</si>
  <si>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</si>
  <si>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</si>
  <si>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</si>
  <si>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</si>
  <si>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</si>
  <si>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</si>
  <si>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</si>
  <si>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</si>
  <si>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</si>
  <si>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</si>
  <si>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</si>
  <si>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</si>
  <si>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</si>
  <si>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</si>
  <si>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</si>
  <si>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</si>
  <si>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</si>
  <si>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</si>
  <si>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</si>
  <si>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</si>
  <si>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</si>
  <si>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</si>
  <si>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</si>
  <si>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</si>
  <si>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</si>
  <si>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</si>
  <si>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</si>
  <si>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</si>
  <si>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</si>
  <si>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</si>
  <si>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</si>
  <si>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</si>
  <si>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</si>
  <si>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</si>
  <si>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</si>
  <si>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</si>
  <si>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</si>
  <si>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</si>
  <si>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</si>
  <si>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</si>
  <si>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</si>
  <si>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</si>
  <si>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</si>
  <si>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</si>
  <si>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</si>
  <si>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</si>
  <si>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</si>
  <si>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</si>
  <si>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</si>
  <si>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</si>
  <si>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</si>
  <si>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</si>
  <si>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</si>
  <si>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</si>
  <si>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</si>
  <si>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</si>
  <si>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</si>
  <si>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</si>
  <si>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</si>
  <si>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</si>
  <si>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</si>
  <si>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</si>
  <si>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</si>
  <si>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</si>
  <si>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</si>
  <si>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</si>
  <si>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</si>
  <si>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</si>
  <si>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</si>
  <si>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</si>
  <si>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</si>
  <si>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</si>
  <si>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</si>
  <si>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</si>
  <si>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</si>
  <si>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</si>
  <si>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</si>
  <si>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</si>
  <si>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</si>
  <si>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</si>
  <si>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</si>
  <si>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</si>
  <si>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</si>
  <si>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</si>
  <si>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</si>
  <si>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</si>
  <si>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</si>
  <si>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</si>
  <si>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</si>
  <si>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</si>
  <si>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</si>
  <si>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</si>
  <si>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</si>
  <si>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</si>
  <si>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</si>
  <si>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</si>
  <si>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</si>
  <si>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</si>
  <si>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</si>
  <si>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</si>
  <si>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</si>
  <si>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</si>
  <si>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</si>
  <si>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</si>
  <si>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</si>
  <si>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</si>
  <si>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</si>
  <si>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</si>
  <si>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</si>
  <si>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</si>
  <si>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</si>
  <si>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</si>
  <si>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</si>
  <si>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</si>
  <si>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</si>
  <si>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</si>
  <si>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</si>
  <si>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</si>
  <si>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</si>
  <si>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</si>
  <si>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</si>
  <si>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</si>
  <si>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</si>
  <si>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</si>
  <si>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</si>
  <si>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</si>
  <si>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</si>
  <si>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</si>
  <si>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</si>
  <si>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</si>
  <si>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</si>
  <si>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</si>
  <si>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</si>
  <si>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</si>
  <si>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</si>
  <si>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</si>
  <si>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</si>
  <si>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</si>
  <si>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</si>
  <si>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</si>
  <si>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</si>
  <si>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</si>
  <si>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</si>
  <si>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</si>
  <si>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</si>
  <si>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</si>
  <si>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</si>
  <si>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</si>
  <si>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</si>
  <si>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</si>
  <si>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</si>
  <si>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</si>
  <si>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</si>
  <si>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</si>
  <si>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</si>
  <si>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</si>
  <si>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</si>
  <si>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</si>
  <si>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</si>
  <si>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</si>
  <si>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</si>
  <si>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</si>
  <si>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</si>
  <si>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</si>
  <si>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</si>
  <si>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</si>
  <si>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</si>
  <si>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</si>
  <si>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</si>
  <si>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</si>
  <si>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</si>
  <si>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</si>
  <si>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</si>
  <si>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</si>
  <si>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</si>
  <si>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</si>
  <si>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</si>
  <si>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</si>
  <si>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</si>
  <si>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</si>
  <si>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</si>
  <si>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</si>
  <si>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</si>
  <si>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</si>
  <si>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</si>
  <si>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</si>
  <si>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</si>
  <si>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</si>
  <si>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</si>
  <si>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</si>
  <si>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</si>
  <si>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</si>
  <si>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</si>
  <si>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</si>
  <si>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</si>
  <si>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</si>
  <si>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</si>
  <si>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</si>
  <si>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</si>
  <si>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</si>
  <si>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</si>
  <si>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</si>
  <si>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</si>
  <si>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</si>
  <si>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</si>
  <si>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</si>
  <si>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</si>
  <si>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</si>
  <si>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</si>
  <si>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</si>
  <si>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</si>
  <si>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</si>
  <si>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</si>
  <si>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</si>
  <si>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</si>
  <si>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</si>
  <si>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</si>
  <si>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</si>
  <si>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</si>
  <si>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</si>
  <si>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</si>
  <si>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</si>
  <si>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</si>
  <si>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</si>
  <si>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</si>
  <si>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</si>
  <si>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</si>
  <si>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</si>
  <si>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</si>
  <si>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</si>
  <si>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</si>
  <si>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</si>
  <si>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</si>
  <si>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</si>
  <si>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</si>
  <si>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</si>
  <si>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</si>
  <si>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</si>
  <si>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</si>
  <si>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</si>
  <si>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</si>
  <si>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</si>
  <si>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</si>
  <si>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</si>
  <si>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</si>
  <si>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</si>
  <si>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</si>
  <si>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</si>
  <si>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</si>
  <si>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</si>
  <si>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</si>
  <si>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</si>
  <si>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</si>
  <si>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</si>
  <si>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</si>
  <si>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</si>
  <si>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</si>
  <si>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</si>
  <si>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</si>
  <si>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</si>
  <si>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</si>
  <si>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</si>
  <si>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</si>
  <si>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</si>
  <si>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</si>
  <si>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</si>
  <si>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</si>
  <si>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</si>
  <si>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</si>
  <si>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</si>
  <si>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</si>
  <si>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</si>
  <si>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</si>
  <si>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</si>
  <si>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</si>
  <si>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</si>
  <si>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</si>
  <si>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</si>
  <si>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</si>
  <si>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</si>
  <si>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</si>
  <si>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</si>
  <si>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</si>
  <si>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</si>
  <si>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</si>
  <si>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</si>
  <si>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</si>
  <si>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</si>
  <si>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</si>
  <si>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</si>
  <si>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</si>
  <si>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</si>
  <si>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</si>
  <si>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</si>
  <si>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</si>
  <si>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</si>
  <si>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</si>
  <si>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</si>
  <si>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</si>
  <si>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</si>
  <si>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</si>
  <si>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</si>
  <si>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</si>
  <si>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</si>
  <si>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</si>
  <si>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</si>
  <si>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</si>
  <si>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</si>
  <si>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</si>
  <si>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</si>
  <si>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</si>
  <si>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</si>
  <si>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</si>
  <si>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</si>
  <si>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</si>
  <si>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</si>
  <si>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</si>
  <si>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</si>
  <si>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</si>
  <si>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</si>
  <si>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</si>
  <si>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</si>
  <si>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</si>
  <si>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</si>
  <si>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</si>
  <si>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</si>
  <si>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</si>
  <si>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</si>
  <si>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</si>
  <si>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</si>
  <si>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</si>
  <si>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</si>
  <si>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</si>
  <si>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</si>
  <si>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</si>
  <si>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</si>
  <si>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</si>
  <si>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</si>
  <si>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</si>
  <si>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</si>
  <si>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</si>
  <si>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</si>
  <si>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</si>
  <si>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</si>
  <si>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</si>
  <si>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</si>
  <si>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</si>
  <si>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</si>
  <si>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</si>
  <si>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</si>
  <si>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</si>
  <si>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</si>
  <si>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</si>
  <si>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</si>
  <si>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</si>
  <si>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</si>
  <si>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</si>
  <si>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</si>
  <si>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</si>
  <si>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</si>
  <si>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</si>
  <si>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</si>
  <si>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</si>
  <si>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</si>
  <si>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</si>
  <si>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</si>
  <si>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</si>
  <si>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</si>
  <si>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</si>
  <si>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</si>
  <si>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</si>
  <si>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</si>
  <si>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</si>
  <si>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</si>
  <si>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</si>
  <si>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</si>
  <si>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</si>
  <si>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</si>
  <si>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</si>
  <si>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</si>
  <si>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</si>
  <si>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</si>
  <si>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</si>
  <si>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</si>
  <si>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</si>
  <si>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</si>
  <si>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</si>
  <si>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</si>
  <si>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</si>
  <si>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</si>
  <si>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</si>
  <si>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</si>
  <si>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</si>
  <si>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</si>
  <si>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</si>
  <si>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</si>
  <si>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</si>
  <si>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</si>
  <si>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</si>
  <si>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</si>
  <si>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</si>
  <si>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</si>
  <si>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</si>
  <si>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</si>
  <si>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</si>
  <si>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</si>
  <si>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</si>
  <si>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</si>
  <si>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</si>
  <si>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</si>
  <si>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</si>
  <si>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</si>
  <si>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</si>
  <si>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</si>
  <si>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</si>
  <si>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</si>
  <si>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</si>
  <si>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</si>
  <si>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</si>
  <si>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</si>
  <si>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</si>
  <si>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</si>
  <si>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</si>
  <si>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</si>
  <si>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</si>
  <si>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</si>
  <si>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</si>
  <si>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</si>
  <si>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</si>
  <si>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</si>
  <si>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</si>
  <si>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</si>
  <si>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</si>
  <si>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</si>
  <si>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</si>
  <si>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</si>
  <si>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</si>
  <si>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</si>
  <si>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</si>
  <si>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</si>
  <si>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</si>
  <si>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</si>
  <si>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</si>
  <si>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</si>
  <si>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</si>
  <si>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</si>
  <si>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</si>
  <si>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</si>
  <si>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</si>
  <si>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</si>
  <si>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</si>
  <si>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</si>
  <si>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</si>
  <si>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</si>
  <si>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</si>
  <si>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</si>
  <si>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</si>
  <si>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</si>
  <si>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</si>
  <si>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</si>
  <si>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</si>
  <si>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</si>
  <si>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</si>
  <si>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</si>
  <si>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</si>
  <si>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</si>
  <si>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</si>
  <si>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</si>
  <si>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</si>
  <si>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</si>
  <si>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</si>
  <si>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</si>
  <si>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</si>
  <si>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</si>
  <si>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</si>
  <si>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</si>
  <si>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</si>
  <si>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</si>
  <si>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</si>
  <si>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</si>
  <si>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</si>
  <si>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</si>
  <si>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</si>
  <si>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</si>
  <si>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</si>
  <si>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</si>
  <si>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</si>
  <si>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</si>
  <si>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</si>
  <si>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</si>
  <si>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</si>
  <si>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</si>
  <si>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</si>
  <si>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</si>
  <si>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</si>
  <si>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</si>
  <si>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</si>
  <si>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</si>
  <si>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</si>
  <si>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</si>
  <si>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</si>
  <si>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</si>
  <si>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</si>
  <si>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</si>
  <si>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</si>
  <si>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</si>
  <si>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</si>
  <si>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</si>
  <si>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</si>
  <si>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</si>
  <si>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</si>
  <si>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</si>
  <si>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</si>
  <si>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</si>
  <si>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</si>
  <si>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</si>
  <si>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</si>
  <si>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</si>
  <si>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</si>
  <si>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</si>
  <si>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</si>
  <si>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</si>
  <si>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</si>
  <si>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</si>
  <si>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</si>
  <si>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</si>
  <si>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</si>
  <si>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</si>
  <si>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</si>
  <si>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</si>
  <si>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</si>
  <si>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</si>
  <si>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</si>
  <si>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</si>
  <si>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</si>
  <si>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</si>
  <si>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</si>
  <si>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</si>
  <si>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</si>
  <si>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</si>
  <si>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</si>
  <si>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</si>
  <si>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</si>
  <si>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</si>
  <si>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</si>
  <si>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</si>
  <si>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</si>
  <si>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</si>
  <si>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</si>
  <si>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</si>
  <si>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</si>
  <si>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</si>
  <si>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</si>
  <si>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</si>
  <si>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</si>
  <si>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</si>
  <si>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</si>
  <si>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</si>
  <si>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</si>
  <si>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</si>
  <si>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</si>
  <si>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</si>
  <si>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</si>
  <si>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</si>
  <si>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</si>
  <si>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</si>
  <si>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</si>
  <si>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</si>
  <si>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</si>
  <si>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</si>
  <si>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</si>
  <si>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</si>
  <si>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</si>
  <si>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</si>
  <si>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</si>
  <si>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</si>
  <si>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</si>
  <si>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</si>
  <si>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</si>
  <si>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</si>
  <si>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</si>
  <si>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</si>
  <si>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</si>
  <si>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</si>
  <si>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</si>
  <si>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</si>
  <si>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</si>
  <si>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</si>
  <si>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</si>
  <si>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</si>
  <si>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</si>
  <si>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</si>
  <si>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</si>
  <si>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</si>
  <si>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</si>
  <si>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</si>
  <si>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</si>
  <si>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</si>
  <si>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</si>
  <si>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</si>
  <si>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</si>
  <si>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</si>
  <si>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</si>
  <si>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</si>
  <si>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</si>
  <si>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</si>
  <si>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</si>
  <si>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</si>
  <si>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</si>
  <si>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</si>
  <si>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</si>
  <si>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</si>
  <si>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</si>
  <si>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</si>
  <si>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</si>
  <si>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</si>
  <si>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</si>
  <si>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</si>
  <si>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</si>
  <si>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</si>
  <si>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</si>
  <si>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</si>
  <si>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</si>
  <si>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</si>
  <si>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</si>
  <si>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</si>
  <si>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</si>
  <si>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</si>
  <si>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</si>
  <si>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</si>
  <si>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</si>
  <si>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</si>
  <si>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</si>
  <si>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</si>
  <si>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</si>
  <si>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</si>
  <si>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</si>
  <si>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</si>
  <si>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</si>
  <si>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</si>
  <si>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</si>
  <si>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</si>
  <si>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</si>
  <si>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</si>
  <si>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</si>
  <si>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</si>
  <si>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</si>
  <si>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</si>
  <si>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</si>
  <si>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</si>
  <si>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</si>
  <si>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</si>
  <si>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</si>
  <si>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</si>
  <si>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</si>
  <si>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</si>
  <si>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</si>
  <si>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</si>
  <si>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</si>
  <si>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</si>
  <si>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</si>
  <si>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</si>
  <si>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</si>
  <si>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</si>
  <si>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</si>
  <si>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</si>
  <si>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</si>
  <si>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</si>
  <si>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</si>
  <si>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</si>
  <si>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</si>
  <si>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</si>
  <si>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</si>
  <si>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</si>
  <si>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</si>
  <si>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</si>
  <si>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</si>
  <si>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</si>
  <si>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</si>
  <si>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</si>
  <si>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</si>
  <si>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</si>
  <si>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</si>
  <si>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</si>
  <si>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</si>
  <si>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</si>
  <si>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</si>
  <si>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</si>
  <si>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</si>
  <si>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</si>
  <si>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</si>
  <si>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</si>
  <si>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</si>
  <si>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</si>
  <si>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</si>
  <si>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</si>
  <si>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</si>
  <si>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</si>
  <si>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</si>
  <si>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</si>
  <si>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</si>
  <si>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</si>
  <si>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</si>
  <si>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</si>
  <si>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</si>
  <si>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</si>
  <si>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</si>
  <si>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</si>
  <si>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</si>
  <si>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</si>
  <si>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</si>
  <si>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</si>
  <si>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</si>
  <si>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</si>
  <si>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</si>
  <si>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</si>
  <si>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</si>
  <si>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</si>
  <si>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</si>
  <si>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</si>
  <si>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</si>
  <si>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</si>
  <si>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</si>
  <si>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</si>
  <si>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</si>
  <si>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</si>
  <si>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</si>
  <si>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</si>
  <si>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</si>
  <si>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</si>
  <si>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</si>
  <si>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</si>
  <si>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</si>
  <si>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</si>
  <si>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</si>
  <si>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</si>
  <si>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</si>
  <si>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</si>
  <si>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</si>
  <si>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</si>
  <si>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</si>
  <si>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</si>
  <si>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</si>
  <si>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</si>
  <si>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</si>
  <si>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</si>
  <si>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</si>
  <si>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</si>
  <si>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</si>
  <si>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</si>
  <si>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</si>
  <si>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</si>
  <si>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</si>
  <si>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</si>
  <si>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</si>
  <si>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</si>
  <si>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</si>
  <si>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</si>
  <si>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</si>
  <si>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</si>
  <si>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</si>
  <si>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</si>
  <si>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</si>
  <si>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</si>
  <si>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</si>
  <si>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</si>
  <si>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</si>
  <si>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</si>
  <si>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</si>
  <si>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</si>
  <si>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</si>
  <si>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</si>
  <si>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</si>
  <si>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</si>
  <si>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</si>
  <si>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</si>
  <si>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</si>
  <si>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</si>
  <si>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</si>
  <si>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</si>
  <si>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</si>
  <si>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</si>
  <si>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</si>
  <si>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</si>
  <si>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</si>
  <si>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</si>
  <si>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</si>
  <si>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</si>
  <si>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</si>
  <si>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</si>
  <si>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</si>
  <si>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</si>
  <si>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</si>
  <si>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</si>
  <si>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</si>
  <si>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</si>
  <si>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</si>
  <si>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</si>
  <si>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</si>
  <si>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</si>
  <si>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</si>
  <si>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</si>
  <si>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</si>
  <si>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</si>
  <si>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</si>
  <si>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</si>
  <si>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</si>
  <si>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</si>
  <si>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</si>
  <si>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</si>
  <si>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</si>
  <si>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</si>
  <si>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</si>
  <si>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</si>
  <si>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</si>
  <si>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</si>
  <si>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</si>
  <si>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</si>
  <si>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</si>
  <si>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</si>
  <si>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</si>
  <si>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</si>
  <si>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</si>
  <si>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</si>
  <si>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</si>
  <si>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</si>
  <si>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</si>
  <si>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</si>
  <si>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</si>
  <si>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</si>
  <si>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</si>
  <si>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</si>
  <si>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</si>
  <si>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</si>
  <si>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</si>
  <si>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</si>
  <si>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</si>
  <si>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</si>
  <si>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</si>
  <si>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</si>
  <si>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</si>
  <si>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</si>
  <si>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</si>
  <si>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</si>
  <si>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</si>
  <si>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</si>
  <si>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</si>
  <si>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</si>
  <si>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</si>
  <si>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</si>
  <si>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</si>
  <si>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</si>
  <si>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</si>
  <si>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</si>
  <si>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</si>
  <si>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</si>
  <si>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</si>
  <si>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</si>
  <si>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</si>
  <si>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</si>
  <si>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</si>
  <si>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</si>
  <si>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</si>
  <si>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</si>
  <si>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</si>
  <si>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</si>
  <si>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</si>
  <si>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</si>
  <si>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</si>
  <si>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</si>
  <si>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</si>
  <si>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</si>
  <si>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</si>
  <si>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</si>
  <si>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</si>
  <si>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</si>
  <si>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</si>
  <si>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</si>
  <si>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</si>
  <si>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</si>
  <si>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</si>
  <si>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</si>
  <si>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</si>
  <si>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</si>
  <si>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</si>
  <si>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</si>
  <si>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</si>
  <si>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</si>
  <si>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</si>
  <si>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</si>
  <si>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</si>
  <si>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</si>
  <si>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</si>
  <si>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</si>
  <si>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</si>
  <si>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</si>
  <si>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</si>
  <si>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</si>
  <si>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</si>
  <si>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</si>
  <si>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</si>
  <si>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</si>
  <si>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</si>
  <si>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</si>
  <si>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</si>
  <si>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</si>
  <si>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</si>
  <si>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</si>
  <si>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</si>
  <si>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</si>
  <si>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</si>
  <si>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</si>
  <si>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</si>
  <si>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</si>
  <si>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</si>
  <si>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</si>
  <si>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</si>
  <si>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</si>
  <si>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</si>
  <si>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</si>
  <si>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</si>
  <si>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</si>
  <si>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</si>
  <si>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</si>
  <si>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</si>
  <si>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</si>
  <si>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</si>
  <si>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</si>
  <si>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</si>
  <si>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</si>
  <si>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</si>
  <si>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</si>
  <si>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</si>
  <si>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</si>
  <si>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</si>
  <si>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</si>
  <si>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</si>
  <si>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</si>
  <si>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</si>
  <si>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</si>
  <si>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</si>
  <si>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</si>
  <si>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</si>
  <si>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</si>
  <si>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</si>
  <si>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</si>
  <si>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</si>
  <si>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</si>
  <si>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</si>
  <si>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</si>
  <si>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</si>
  <si>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</si>
  <si>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</si>
  <si>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</si>
  <si>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</si>
  <si>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</si>
  <si>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</si>
  <si>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</si>
  <si>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</si>
  <si>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</si>
  <si>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</si>
  <si>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</si>
  <si>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</si>
  <si>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</si>
  <si>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</si>
  <si>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</si>
  <si>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</si>
  <si>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</si>
  <si>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</si>
  <si>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</si>
  <si>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</si>
  <si>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</si>
  <si>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</si>
  <si>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</si>
  <si>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</si>
  <si>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</si>
  <si>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</si>
  <si>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</si>
  <si>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</si>
  <si>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</si>
  <si>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</si>
  <si>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</si>
  <si>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</si>
  <si>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</si>
  <si>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</si>
  <si>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</si>
  <si>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</si>
  <si>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</si>
  <si>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</si>
  <si>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</si>
  <si>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</si>
  <si>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</si>
  <si>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</si>
  <si>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</si>
  <si>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</si>
  <si>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</si>
  <si>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</si>
  <si>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</si>
  <si>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</si>
  <si>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</si>
  <si>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</si>
  <si>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</si>
  <si>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</si>
  <si>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</si>
  <si>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</si>
  <si>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</si>
  <si>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</si>
  <si>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</si>
  <si>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</si>
  <si>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</si>
  <si>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</si>
  <si>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</si>
  <si>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</si>
  <si>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</si>
  <si>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</si>
  <si>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</si>
  <si>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</si>
  <si>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</si>
  <si>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</si>
  <si>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</si>
  <si>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</si>
  <si>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</si>
  <si>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</si>
  <si>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</si>
  <si>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</si>
  <si>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</si>
  <si>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</si>
  <si>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</si>
  <si>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</si>
  <si>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</si>
  <si>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</si>
  <si>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</si>
  <si>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</si>
  <si>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</si>
  <si>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</si>
  <si>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</si>
  <si>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</si>
  <si>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</si>
  <si>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</si>
  <si>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</si>
  <si>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</si>
  <si>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</si>
  <si>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</si>
  <si>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</si>
  <si>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</si>
  <si>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</si>
  <si>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</si>
  <si>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</si>
  <si>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</si>
  <si>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</si>
  <si>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</si>
  <si>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</si>
  <si>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</si>
  <si>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</si>
  <si>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</si>
  <si>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</si>
  <si>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</si>
  <si>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</si>
  <si>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</si>
  <si>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</si>
  <si>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</si>
  <si>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</si>
  <si>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</si>
  <si>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</si>
  <si>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</si>
  <si>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</si>
  <si>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</si>
  <si>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</si>
  <si>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</si>
  <si>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</si>
  <si>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</si>
  <si>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</si>
  <si>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</si>
  <si>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</si>
  <si>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</si>
  <si>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</si>
  <si>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</si>
  <si>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</si>
  <si>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</si>
  <si>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</si>
  <si>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</si>
  <si>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</si>
  <si>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</si>
  <si>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</si>
  <si>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</si>
  <si>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</si>
  <si>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</si>
  <si>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</si>
  <si>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</si>
  <si>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</si>
  <si>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</si>
  <si>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</si>
  <si>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</si>
  <si>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</si>
  <si>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</si>
  <si>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</si>
  <si>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</si>
  <si>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</si>
  <si>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</si>
  <si>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</si>
  <si>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</si>
  <si>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</si>
  <si>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</si>
  <si>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</si>
  <si>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</si>
  <si>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</si>
  <si>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</si>
  <si>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</si>
  <si>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</si>
  <si>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</si>
  <si>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</si>
  <si>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</si>
  <si>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</si>
  <si>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</si>
  <si>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</si>
  <si>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</si>
  <si>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</si>
  <si>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</si>
  <si>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</si>
  <si>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</si>
  <si>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</si>
  <si>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</si>
  <si>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</si>
  <si>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</si>
  <si>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</si>
  <si>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</si>
  <si>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</si>
  <si>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</si>
  <si>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</si>
  <si>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</si>
  <si>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</si>
  <si>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</si>
  <si>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</si>
  <si>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</si>
  <si>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</si>
  <si>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</si>
  <si>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</si>
  <si>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</si>
  <si>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</si>
  <si>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</si>
  <si>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</si>
  <si>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</si>
  <si>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</si>
  <si>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</si>
  <si>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</si>
  <si>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</si>
  <si>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</si>
  <si>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</si>
  <si>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</si>
  <si>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</si>
  <si>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</si>
  <si>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</si>
  <si>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</si>
  <si>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</si>
  <si>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</si>
  <si>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</si>
  <si>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</si>
  <si>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</si>
  <si>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</si>
  <si>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</si>
  <si>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</si>
  <si>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</si>
  <si>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</si>
  <si>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</si>
  <si>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</si>
  <si>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</si>
  <si>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</si>
  <si>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</si>
  <si>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</si>
  <si>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</si>
  <si>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</si>
  <si>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</si>
  <si>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</si>
  <si>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</si>
  <si>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</si>
  <si>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</si>
  <si>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</si>
  <si>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</si>
  <si>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</si>
  <si>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</si>
  <si>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</si>
  <si>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</si>
  <si>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</si>
  <si>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</si>
  <si>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</si>
  <si>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</si>
  <si>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</si>
  <si>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</si>
  <si>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</si>
  <si>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</si>
  <si>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</si>
  <si>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</si>
  <si>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</si>
  <si>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</si>
  <si>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</si>
  <si>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</si>
  <si>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</si>
  <si>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</si>
  <si>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</si>
  <si>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</si>
  <si>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</si>
  <si>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</si>
  <si>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</si>
  <si>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</si>
  <si>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</si>
  <si>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</si>
  <si>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</si>
  <si>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</si>
  <si>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</si>
  <si>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</si>
  <si>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</si>
  <si>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</si>
  <si>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</si>
  <si>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</si>
  <si>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</si>
  <si>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</si>
  <si>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</si>
  <si>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</si>
  <si>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</si>
  <si>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</si>
  <si>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</si>
  <si>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</si>
  <si>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</si>
  <si>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</si>
  <si>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</si>
  <si>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</si>
  <si>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</si>
  <si>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</si>
  <si>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</si>
  <si>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</si>
  <si>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</si>
  <si>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</si>
  <si>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</si>
  <si>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</si>
  <si>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</si>
  <si>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</si>
  <si>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</si>
  <si>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</si>
  <si>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</si>
  <si>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</si>
  <si>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</si>
  <si>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</si>
  <si>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</si>
  <si>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</si>
  <si>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</si>
  <si>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</si>
  <si>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</si>
  <si>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</si>
  <si>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</si>
  <si>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</si>
  <si>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</si>
  <si>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</si>
  <si>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</si>
  <si>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</si>
  <si>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</si>
  <si>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</si>
  <si>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</si>
  <si>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</si>
  <si>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</si>
  <si>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</si>
  <si>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</si>
  <si>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</si>
  <si>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</si>
  <si>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</si>
  <si>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</si>
  <si>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</si>
  <si>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</si>
  <si>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</si>
  <si>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</si>
  <si>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</si>
  <si>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</si>
  <si>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</si>
  <si>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</si>
  <si>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</si>
  <si>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</si>
  <si>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</si>
  <si>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</si>
  <si>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</si>
  <si>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</si>
  <si>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</si>
  <si>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</si>
  <si>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</si>
  <si>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</si>
  <si>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</si>
  <si>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</si>
  <si>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</si>
  <si>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</si>
  <si>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</si>
  <si>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</si>
  <si>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</si>
  <si>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</si>
  <si>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</si>
  <si>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</si>
  <si>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</si>
  <si>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</si>
  <si>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</si>
  <si>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</si>
  <si>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</si>
  <si>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</si>
  <si>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</si>
  <si>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</si>
  <si>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</si>
  <si>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</si>
  <si>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</si>
  <si>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</si>
  <si>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</si>
  <si>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</si>
  <si>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</si>
  <si>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</si>
  <si>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</si>
  <si>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</si>
  <si>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</si>
  <si>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</si>
  <si>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</si>
  <si>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</si>
  <si>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</si>
  <si>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</si>
  <si>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</si>
  <si>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</si>
  <si>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</si>
  <si>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</si>
  <si>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</si>
  <si>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</si>
  <si>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</si>
  <si>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</si>
  <si>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</si>
  <si>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</si>
  <si>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</si>
  <si>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</si>
  <si>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</si>
  <si>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</si>
  <si>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</si>
  <si>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</si>
  <si>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</si>
  <si>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</si>
  <si>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</si>
  <si>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</si>
  <si>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</si>
  <si>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</si>
  <si>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</si>
  <si>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</si>
  <si>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</si>
  <si>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</si>
  <si>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</si>
  <si>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</si>
  <si>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</si>
  <si>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</si>
  <si>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</si>
  <si>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</si>
  <si>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</si>
  <si>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</si>
  <si>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</si>
  <si>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</si>
  <si>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</si>
  <si>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</si>
  <si>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</si>
  <si>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</si>
  <si>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</si>
  <si>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</si>
  <si>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</si>
  <si>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</si>
  <si>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</si>
  <si>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</si>
  <si>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</si>
  <si>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</si>
  <si>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</si>
  <si>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</si>
  <si>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</si>
  <si>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</si>
  <si>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</si>
  <si>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</si>
  <si>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</si>
  <si>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</si>
  <si>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</si>
  <si>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</si>
  <si>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</si>
  <si>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</si>
  <si>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</si>
  <si>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</si>
  <si>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</si>
  <si>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</si>
  <si>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</si>
  <si>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</si>
  <si>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</si>
  <si>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</si>
  <si>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</si>
  <si>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</si>
  <si>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</si>
  <si>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</si>
  <si>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</si>
  <si>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</si>
  <si>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</si>
  <si>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</si>
  <si>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</si>
  <si>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</si>
  <si>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</si>
  <si>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</si>
  <si>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</si>
  <si>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</si>
  <si>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</si>
  <si>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</si>
  <si>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</si>
  <si>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</si>
  <si>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</si>
  <si>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</si>
  <si>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</si>
  <si>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</si>
  <si>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</si>
  <si>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</si>
  <si>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</si>
  <si>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</si>
  <si>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</si>
  <si>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</si>
  <si>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</si>
  <si>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</si>
  <si>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</si>
  <si>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</si>
  <si>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</si>
  <si>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</si>
  <si>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</si>
  <si>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</si>
  <si>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</si>
  <si>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</si>
  <si>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</si>
  <si>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</si>
  <si>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</si>
  <si>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</si>
  <si>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</si>
  <si>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</si>
  <si>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</si>
  <si>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</si>
  <si>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</si>
  <si>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</si>
  <si>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</si>
  <si>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</si>
  <si>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</si>
  <si>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</si>
  <si>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</si>
  <si>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</si>
  <si>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</si>
  <si>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</si>
  <si>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</si>
  <si>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</si>
  <si>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</si>
  <si>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</si>
  <si>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</si>
  <si>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</si>
  <si>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</si>
  <si>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</si>
  <si>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</si>
  <si>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</si>
  <si>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</si>
  <si>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</si>
  <si>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</si>
  <si>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</si>
  <si>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</si>
  <si>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</si>
  <si>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</si>
  <si>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</si>
  <si>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</si>
  <si>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</si>
  <si>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</si>
  <si>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</si>
  <si>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</si>
  <si>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</si>
  <si>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</si>
  <si>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</si>
  <si>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</si>
  <si>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</si>
  <si>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</si>
  <si>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</si>
  <si>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</si>
  <si>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</si>
  <si>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</si>
  <si>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</si>
  <si>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</si>
  <si>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</si>
  <si>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</si>
  <si>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</si>
  <si>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</si>
  <si>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</si>
  <si>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</si>
  <si>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</si>
  <si>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</si>
  <si>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</si>
  <si>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</si>
  <si>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</si>
  <si>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</si>
  <si>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</si>
  <si>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</si>
  <si>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</si>
  <si>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</si>
  <si>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</si>
  <si>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</si>
  <si>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</si>
  <si>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</si>
  <si>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</si>
  <si>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</si>
  <si>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</si>
  <si>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</si>
  <si>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</si>
  <si>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</si>
  <si>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</si>
  <si>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</si>
  <si>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</si>
  <si>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</si>
  <si>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</si>
  <si>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</si>
  <si>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</si>
  <si>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</si>
  <si>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</si>
  <si>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</si>
  <si>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</si>
  <si>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</si>
  <si>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</si>
  <si>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</si>
  <si>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</si>
  <si>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</si>
  <si>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</si>
  <si>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</si>
  <si>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</si>
  <si>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</si>
  <si>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</si>
  <si>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</si>
  <si>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</si>
  <si>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</si>
  <si>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</si>
  <si>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</si>
  <si>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</si>
  <si>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</si>
  <si>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</si>
  <si>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</si>
  <si>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</si>
  <si>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</si>
  <si>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</si>
  <si>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</si>
  <si>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</si>
  <si>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</si>
  <si>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</si>
  <si>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</si>
  <si>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</si>
  <si>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</si>
  <si>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</si>
  <si>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</si>
  <si>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</si>
  <si>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</si>
  <si>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</si>
  <si>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</si>
  <si>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</si>
  <si>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</si>
  <si>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</si>
  <si>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</si>
  <si>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</si>
  <si>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</si>
  <si>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</si>
  <si>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</si>
  <si>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</si>
  <si>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</si>
  <si>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</si>
  <si>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</si>
  <si>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</si>
  <si>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</si>
  <si>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</si>
  <si>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</si>
  <si>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</si>
  <si>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</si>
  <si>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</si>
  <si>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</si>
  <si>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</si>
  <si>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</si>
  <si>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</si>
  <si>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</si>
  <si>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</si>
  <si>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</si>
  <si>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</si>
  <si>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</si>
  <si>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</si>
  <si>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</si>
  <si>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</si>
  <si>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</si>
  <si>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</si>
  <si>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</si>
  <si>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</si>
  <si>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</si>
  <si>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</si>
  <si>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</si>
  <si>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</si>
  <si>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</si>
  <si>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</si>
  <si>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</si>
  <si>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</si>
  <si>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</si>
  <si>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</si>
  <si>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</si>
  <si>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</si>
  <si>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</si>
  <si>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</si>
  <si>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</si>
  <si>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</si>
  <si>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</si>
  <si>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</si>
  <si>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</si>
  <si>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</si>
  <si>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</si>
  <si>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</si>
  <si>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</si>
  <si>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</si>
  <si>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</si>
  <si>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</si>
  <si>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</si>
  <si>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</si>
  <si>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</si>
  <si>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</si>
  <si>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</si>
  <si>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</si>
  <si>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</si>
  <si>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</si>
  <si>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</si>
  <si>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</si>
  <si>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</si>
  <si>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</si>
  <si>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</si>
  <si>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</si>
  <si>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</si>
  <si>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</si>
  <si>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</si>
  <si>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</si>
  <si>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</si>
  <si>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</si>
  <si>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</si>
  <si>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</si>
  <si>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</si>
  <si>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</si>
  <si>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</si>
  <si>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</si>
  <si>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</si>
  <si>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</si>
  <si>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</si>
  <si>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</si>
  <si>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</si>
  <si>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</si>
  <si>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</si>
  <si>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</si>
  <si>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</si>
  <si>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</si>
  <si>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</si>
  <si>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</si>
  <si>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</si>
  <si>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</si>
  <si>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</si>
  <si>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</si>
  <si>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</si>
  <si>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</si>
  <si>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</si>
  <si>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</si>
  <si>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</si>
  <si>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</si>
  <si>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</si>
  <si>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</si>
  <si>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</si>
  <si>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</si>
  <si>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</si>
  <si>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</si>
  <si>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</si>
  <si>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</si>
  <si>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</si>
  <si>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</si>
  <si>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</si>
  <si>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</si>
  <si>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</si>
  <si>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</si>
  <si>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</si>
  <si>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</si>
  <si>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</si>
  <si>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</si>
  <si>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</si>
  <si>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</si>
  <si>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</si>
  <si>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</si>
  <si>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</si>
  <si>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</si>
  <si>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</si>
  <si>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</si>
  <si>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</si>
  <si>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</si>
  <si>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</si>
  <si>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</si>
  <si>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</si>
  <si>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</si>
  <si>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</si>
  <si>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</si>
  <si>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</si>
  <si>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</si>
  <si>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</si>
  <si>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</si>
  <si>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</si>
  <si>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</si>
  <si>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</si>
  <si>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</si>
  <si>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</si>
  <si>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</si>
  <si>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</si>
  <si>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</si>
  <si>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</si>
  <si>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</si>
  <si>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</si>
  <si>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</si>
  <si>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</si>
  <si>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</si>
  <si>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</si>
  <si>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</si>
  <si>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</si>
  <si>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</si>
  <si>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</si>
  <si>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</si>
  <si>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</si>
  <si>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</si>
  <si>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</si>
  <si>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</si>
  <si>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</si>
  <si>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</si>
  <si>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</si>
  <si>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</si>
  <si>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</si>
  <si>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</si>
  <si>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</si>
  <si>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</si>
  <si>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</si>
  <si>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</si>
  <si>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</si>
  <si>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</si>
  <si>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</si>
  <si>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</si>
  <si>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</si>
  <si>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</si>
  <si>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</si>
  <si>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</si>
  <si>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</si>
  <si>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</si>
  <si>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</si>
  <si>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</si>
  <si>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</si>
  <si>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</si>
  <si>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</si>
  <si>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</si>
  <si>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</si>
  <si>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</si>
  <si>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</si>
  <si>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</si>
  <si>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</si>
  <si>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</si>
  <si>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</si>
  <si>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</si>
  <si>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</si>
  <si>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</si>
  <si>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</si>
  <si>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</si>
  <si>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</si>
  <si>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</si>
  <si>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</si>
  <si>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</si>
  <si>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</si>
  <si>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</si>
  <si>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</si>
  <si>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</si>
  <si>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</si>
  <si>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</si>
  <si>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</si>
  <si>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</si>
  <si>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</si>
  <si>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</si>
  <si>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</si>
  <si>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</si>
  <si>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</si>
  <si>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</si>
  <si>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</si>
  <si>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</si>
  <si>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</si>
  <si>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</si>
  <si>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</si>
  <si>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</si>
  <si>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</si>
  <si>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</si>
  <si>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</si>
  <si>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</si>
  <si>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</si>
  <si>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</si>
  <si>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</si>
  <si>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</si>
  <si>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</si>
  <si>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</si>
  <si>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</si>
  <si>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</si>
  <si>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</si>
  <si>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</si>
  <si>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</si>
  <si>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</si>
  <si>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</si>
  <si>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</si>
  <si>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</si>
  <si>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</si>
  <si>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</si>
  <si>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</si>
  <si>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</si>
  <si>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</si>
  <si>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</si>
  <si>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</si>
  <si>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</si>
  <si>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</si>
  <si>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</si>
  <si>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</si>
  <si>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</si>
  <si>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</si>
  <si>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</si>
  <si>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</si>
  <si>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</si>
  <si>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</si>
  <si>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</si>
  <si>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</si>
  <si>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</si>
  <si>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</si>
  <si>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</si>
  <si>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</si>
  <si>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</si>
  <si>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</si>
  <si>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</si>
  <si>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</si>
  <si>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</si>
  <si>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</si>
  <si>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</si>
  <si>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</si>
  <si>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</si>
  <si>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</si>
  <si>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</si>
  <si>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</si>
  <si>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</si>
  <si>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</si>
  <si>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</si>
  <si>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</si>
  <si>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</si>
  <si>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</si>
  <si>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</si>
  <si>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</si>
  <si>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</si>
  <si>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</si>
  <si>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</si>
  <si>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</si>
  <si>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</si>
  <si>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</si>
  <si>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</si>
  <si>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</si>
  <si>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</si>
  <si>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</si>
  <si>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</si>
  <si>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</si>
  <si>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</si>
  <si>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</si>
  <si>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</si>
  <si>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</si>
  <si>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</si>
  <si>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</si>
  <si>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</si>
  <si>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</si>
  <si>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</si>
  <si>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</si>
  <si>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</si>
  <si>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</si>
  <si>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</si>
  <si>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</si>
  <si>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</si>
  <si>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</si>
  <si>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</si>
  <si>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</si>
  <si>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</si>
  <si>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</si>
  <si>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</si>
  <si>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</si>
  <si>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</si>
  <si>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</si>
  <si>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</si>
  <si>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</si>
  <si>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</si>
  <si>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</si>
  <si>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</si>
  <si>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</si>
  <si>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</si>
  <si>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</si>
  <si>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</si>
  <si>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</si>
  <si>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</si>
  <si>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</si>
  <si>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</si>
  <si>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</si>
  <si>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</si>
  <si>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</si>
  <si>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</si>
  <si>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</si>
  <si>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</si>
  <si>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</si>
  <si>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</si>
  <si>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</si>
  <si>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</si>
  <si>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</si>
  <si>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</si>
  <si>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</si>
  <si>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</si>
  <si>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</si>
  <si>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</si>
  <si>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</si>
  <si>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</si>
  <si>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</si>
  <si>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</si>
  <si>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</si>
  <si>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</si>
  <si>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</si>
  <si>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</si>
  <si>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</si>
  <si>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</si>
  <si>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</si>
  <si>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</si>
  <si>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</si>
  <si>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</si>
  <si>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</si>
  <si>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</si>
  <si>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</si>
  <si>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</si>
  <si>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</si>
  <si>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</si>
  <si>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</si>
  <si>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</si>
  <si>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</si>
  <si>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</si>
  <si>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</si>
  <si>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</si>
  <si>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</si>
  <si>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</si>
  <si>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</si>
  <si>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</si>
  <si>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</si>
  <si>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</si>
  <si>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</si>
  <si>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</si>
  <si>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</si>
  <si>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</si>
  <si>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</si>
  <si>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</si>
  <si>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</si>
  <si>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</si>
  <si>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</si>
  <si>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</si>
  <si>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</si>
  <si>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</si>
  <si>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</si>
  <si>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</si>
  <si>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</si>
  <si>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</si>
  <si>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</si>
  <si>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</si>
  <si>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</si>
  <si>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</si>
  <si>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</si>
  <si>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</si>
  <si>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</si>
  <si>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</si>
  <si>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</si>
  <si>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</si>
  <si>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</si>
  <si>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</si>
  <si>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</si>
  <si>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</si>
  <si>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</si>
  <si>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</si>
  <si>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</si>
  <si>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</si>
  <si>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</si>
  <si>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</si>
  <si>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</si>
  <si>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</si>
  <si>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</si>
  <si>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</si>
  <si>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</si>
  <si>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</si>
  <si>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</si>
  <si>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</si>
  <si>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</si>
  <si>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</si>
  <si>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</si>
  <si>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</si>
  <si>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</si>
  <si>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</si>
  <si>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</si>
  <si>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</si>
  <si>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</si>
  <si>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</si>
  <si>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</si>
  <si>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</si>
  <si>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</si>
  <si>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</si>
  <si>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</si>
  <si>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</si>
  <si>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</si>
  <si>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</si>
  <si>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</si>
  <si>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</si>
  <si>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</si>
  <si>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</si>
  <si>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</si>
  <si>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</si>
  <si>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</si>
  <si>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</si>
  <si>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</si>
  <si>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</si>
  <si>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</si>
  <si>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</si>
  <si>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</si>
  <si>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</si>
  <si>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</si>
  <si>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</si>
  <si>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</si>
  <si>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</si>
  <si>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</si>
  <si>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</si>
  <si>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</si>
  <si>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</si>
  <si>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</si>
  <si>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</si>
  <si>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</si>
  <si>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</si>
  <si>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</si>
  <si>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</si>
  <si>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</si>
  <si>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</si>
  <si>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</si>
  <si>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</si>
  <si>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</si>
  <si>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</si>
  <si>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</si>
  <si>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</si>
  <si>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</si>
  <si>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</si>
  <si>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</si>
  <si>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</si>
  <si>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</si>
  <si>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</si>
  <si>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</si>
  <si>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</si>
  <si>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</si>
  <si>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</si>
  <si>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</si>
  <si>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</si>
  <si>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</si>
  <si>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</si>
  <si>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</si>
  <si>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</si>
  <si>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</si>
  <si>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</si>
  <si>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</si>
  <si>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</si>
  <si>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</si>
  <si>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</si>
  <si>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</si>
  <si>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</si>
  <si>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</si>
  <si>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</si>
  <si>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</si>
  <si>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</si>
  <si>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</si>
  <si>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</si>
  <si>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</si>
  <si>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</si>
  <si>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</si>
  <si>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</si>
  <si>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</si>
  <si>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</si>
  <si>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</si>
  <si>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</si>
  <si>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</si>
  <si>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</si>
  <si>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</si>
  <si>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</si>
  <si>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</si>
  <si>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</si>
  <si>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</si>
  <si>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</si>
  <si>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</si>
  <si>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</si>
  <si>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</si>
  <si>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</si>
  <si>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</si>
  <si>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</si>
  <si>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</si>
  <si>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</si>
  <si>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</si>
  <si>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</si>
  <si>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</si>
  <si>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</si>
  <si>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</si>
  <si>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</si>
  <si>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</si>
  <si>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</si>
  <si>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</si>
  <si>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</si>
  <si>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</si>
  <si>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</si>
  <si>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</si>
  <si>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</si>
  <si>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</si>
  <si>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</si>
  <si>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</si>
  <si>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</si>
  <si>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</si>
  <si>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</si>
  <si>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</si>
  <si>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</si>
  <si>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</si>
  <si>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</si>
  <si>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</si>
  <si>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</si>
  <si>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</si>
  <si>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</si>
  <si>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</si>
  <si>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</si>
  <si>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</si>
  <si>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</si>
  <si>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</si>
  <si>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</si>
  <si>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</si>
  <si>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</si>
  <si>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</si>
  <si>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</si>
  <si>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</si>
  <si>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</si>
  <si>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</si>
  <si>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</si>
  <si>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</si>
  <si>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</si>
  <si>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</si>
  <si>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</si>
  <si>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</si>
  <si>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</si>
  <si>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</si>
  <si>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</si>
  <si>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</si>
  <si>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</si>
  <si>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</si>
  <si>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</si>
  <si>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</si>
  <si>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</si>
  <si>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</si>
  <si>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</si>
  <si>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</si>
  <si>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</si>
  <si>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</si>
  <si>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</si>
  <si>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</si>
  <si>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</si>
  <si>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</si>
  <si>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</si>
  <si>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</si>
  <si>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</si>
  <si>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</si>
  <si>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</si>
  <si>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</si>
  <si>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</si>
  <si>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</si>
  <si>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</si>
  <si>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</si>
  <si>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</si>
  <si>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</si>
  <si>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</si>
  <si>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</si>
  <si>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</si>
  <si>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</si>
  <si>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</si>
  <si>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</si>
  <si>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</si>
  <si>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</si>
  <si>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</si>
  <si>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</si>
  <si>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</si>
  <si>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</si>
  <si>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</si>
  <si>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</si>
  <si>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</si>
  <si>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</si>
  <si>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</si>
  <si>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</si>
  <si>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</si>
  <si>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</si>
  <si>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</si>
  <si>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</si>
  <si>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</si>
  <si>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</si>
  <si>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</si>
  <si>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</si>
  <si>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</si>
  <si>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</si>
  <si>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</si>
  <si>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</si>
  <si>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</si>
  <si>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</si>
  <si>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</si>
  <si>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</si>
  <si>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</si>
  <si>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</si>
  <si>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</si>
  <si>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</si>
  <si>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</si>
  <si>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</si>
  <si>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</si>
  <si>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</si>
  <si>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</si>
  <si>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</si>
  <si>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</si>
  <si>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</si>
  <si>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</si>
  <si>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</si>
  <si>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</si>
  <si>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</si>
  <si>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</si>
  <si>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</si>
  <si>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</si>
  <si>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</si>
  <si>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</si>
  <si>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</si>
  <si>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</si>
  <si>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</si>
  <si>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</si>
  <si>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</si>
  <si>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</si>
  <si>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</si>
  <si>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</si>
  <si>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</si>
  <si>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</si>
  <si>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</si>
  <si>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</si>
  <si>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</si>
  <si>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</si>
  <si>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</si>
  <si>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</si>
  <si>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</si>
  <si>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</si>
  <si>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</si>
  <si>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</si>
  <si>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</si>
  <si>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</si>
  <si>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</si>
  <si>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</si>
  <si>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</si>
  <si>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</si>
  <si>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</si>
  <si>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</si>
  <si>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</si>
  <si>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</si>
  <si>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</si>
  <si>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</si>
  <si>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</si>
  <si>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</si>
  <si>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</si>
  <si>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</si>
  <si>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</si>
  <si>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</si>
  <si>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</si>
  <si>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</si>
  <si>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</si>
  <si>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</si>
  <si>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</si>
  <si>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</si>
  <si>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</si>
  <si>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</si>
  <si>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</si>
  <si>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</si>
  <si>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</si>
  <si>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</si>
  <si>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</si>
  <si>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</si>
  <si>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</si>
  <si>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</si>
  <si>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</si>
  <si>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</si>
  <si>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</si>
  <si>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</si>
  <si>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</si>
  <si>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</si>
  <si>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</si>
  <si>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</si>
  <si>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</si>
  <si>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</si>
  <si>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</si>
  <si>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</si>
  <si>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</si>
  <si>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</si>
  <si>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</si>
  <si>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</si>
  <si>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</si>
  <si>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</si>
  <si>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</si>
  <si>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</si>
  <si>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</si>
  <si>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</si>
  <si>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</si>
  <si>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</si>
  <si>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</si>
  <si>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</si>
  <si>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</si>
  <si>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</si>
  <si>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</si>
  <si>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</si>
  <si>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</si>
  <si>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</si>
  <si>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</si>
  <si>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</si>
  <si>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</si>
  <si>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</si>
  <si>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</si>
  <si>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</si>
  <si>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</si>
  <si>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</si>
  <si>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</si>
  <si>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</si>
  <si>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</si>
  <si>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</si>
  <si>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</si>
  <si>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</si>
  <si>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</si>
  <si>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</si>
  <si>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</si>
  <si>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</si>
  <si>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</si>
  <si>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</si>
  <si>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</si>
  <si>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</si>
  <si>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</si>
  <si>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</si>
  <si>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</si>
  <si>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</si>
  <si>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</si>
  <si>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</si>
  <si>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</si>
  <si>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</si>
  <si>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</si>
  <si>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</si>
  <si>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</si>
  <si>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</si>
  <si>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</si>
  <si>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</si>
  <si>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</si>
  <si>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</si>
  <si>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</si>
  <si>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</si>
  <si>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</si>
  <si>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</si>
  <si>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</si>
  <si>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</si>
  <si>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</si>
  <si>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</si>
  <si>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</si>
  <si>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</si>
  <si>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</si>
  <si>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</si>
  <si>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</si>
  <si>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</si>
  <si>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</si>
  <si>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</si>
  <si>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</si>
  <si>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</si>
  <si>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</si>
  <si>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</si>
  <si>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</si>
  <si>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</si>
  <si>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</si>
  <si>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</si>
  <si>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</si>
  <si>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</si>
  <si>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</si>
  <si>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</si>
  <si>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</si>
  <si>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</si>
  <si>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</si>
  <si>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</si>
  <si>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</si>
  <si>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</si>
  <si>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</si>
  <si>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</si>
  <si>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</si>
  <si>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</si>
  <si>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</si>
  <si>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</si>
  <si>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</si>
  <si>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</si>
  <si>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</si>
  <si>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</si>
  <si>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</si>
  <si>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</si>
  <si>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</si>
  <si>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</si>
  <si>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</si>
  <si>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</si>
  <si>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</si>
  <si>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</si>
  <si>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</si>
  <si>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</si>
  <si>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</si>
  <si>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</si>
  <si>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</si>
  <si>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</si>
  <si>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</si>
  <si>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</si>
  <si>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</si>
  <si>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</si>
  <si>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</si>
  <si>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</si>
  <si>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</si>
  <si>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</si>
  <si>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</si>
  <si>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</si>
  <si>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</si>
  <si>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</si>
  <si>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</si>
  <si>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</si>
  <si>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</si>
  <si>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</si>
  <si>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</si>
  <si>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</si>
  <si>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</si>
  <si>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</si>
  <si>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</si>
  <si>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</si>
  <si>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</si>
  <si>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</si>
  <si>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</si>
  <si>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</si>
  <si>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</si>
  <si>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</si>
  <si>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</si>
  <si>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</si>
  <si>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</si>
  <si>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</si>
  <si>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</si>
  <si>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</si>
  <si>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</si>
  <si>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</si>
  <si>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</si>
  <si>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</si>
  <si>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</si>
  <si>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</si>
  <si>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</si>
  <si>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</si>
  <si>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</si>
  <si>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</si>
  <si>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</si>
  <si>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</si>
  <si>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</si>
  <si>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</si>
  <si>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</si>
  <si>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</si>
  <si>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</si>
  <si>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</si>
  <si>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</si>
  <si>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</si>
  <si>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</si>
  <si>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</si>
  <si>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</si>
  <si>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</si>
  <si>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</si>
  <si>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</si>
  <si>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</si>
  <si>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</si>
  <si>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</si>
  <si>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</si>
  <si>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</si>
  <si>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</si>
  <si>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</si>
  <si>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</si>
  <si>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</si>
  <si>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</si>
  <si>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</si>
  <si>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</si>
  <si>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</si>
  <si>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</si>
  <si>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</si>
  <si>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</si>
  <si>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</si>
  <si>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</si>
  <si>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</si>
  <si>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</si>
  <si>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</si>
  <si>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</si>
  <si>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</si>
  <si>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</si>
  <si>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</si>
  <si>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</si>
  <si>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</si>
  <si>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</si>
  <si>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</si>
  <si>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</si>
  <si>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</si>
  <si>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</si>
  <si>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</si>
  <si>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</si>
  <si>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</si>
  <si>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</si>
  <si>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</si>
  <si>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</si>
  <si>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</si>
  <si>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</si>
  <si>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</si>
  <si>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</si>
  <si>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</si>
  <si>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</si>
  <si>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</si>
  <si>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</si>
  <si>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</si>
  <si>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</si>
  <si>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</si>
  <si>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</si>
  <si>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</si>
  <si>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</si>
  <si>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</si>
  <si>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</si>
  <si>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</si>
  <si>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</si>
  <si>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</si>
  <si>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</si>
  <si>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</si>
  <si>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</si>
  <si>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</si>
  <si>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</si>
  <si>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</si>
  <si>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</si>
  <si>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</si>
  <si>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</si>
  <si>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</si>
  <si>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</si>
  <si>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</si>
  <si>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</si>
  <si>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</si>
  <si>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</si>
  <si>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</si>
  <si>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</si>
  <si>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</si>
  <si>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</si>
  <si>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</si>
  <si>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</si>
  <si>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</si>
  <si>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</si>
  <si>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</si>
  <si>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</si>
  <si>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</si>
  <si>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</si>
  <si>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</si>
  <si>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</si>
  <si>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</si>
  <si>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</si>
  <si>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</si>
  <si>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</si>
  <si>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</si>
  <si>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</si>
  <si>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</si>
  <si>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</si>
  <si>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</si>
  <si>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</si>
  <si>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</si>
  <si>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</si>
  <si>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</si>
  <si>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</si>
  <si>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</si>
  <si>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</si>
  <si>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</si>
  <si>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</si>
  <si>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</si>
  <si>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</si>
  <si>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</si>
  <si>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</si>
  <si>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</si>
  <si>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</si>
  <si>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</si>
  <si>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</si>
  <si>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</si>
  <si>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</si>
  <si>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</si>
  <si>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</si>
  <si>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</si>
  <si>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</si>
  <si>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</si>
  <si>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</si>
  <si>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</si>
  <si>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</si>
  <si>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</si>
  <si>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</si>
  <si>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</si>
  <si>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</si>
  <si>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</si>
  <si>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</si>
  <si>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</si>
  <si>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</si>
  <si>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</si>
  <si>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</si>
  <si>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</si>
  <si>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</si>
  <si>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</si>
  <si>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</si>
  <si>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</si>
  <si>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</si>
  <si>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</si>
  <si>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</si>
  <si>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</si>
  <si>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</si>
  <si>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</si>
  <si>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</si>
  <si>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</si>
  <si>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</si>
  <si>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</si>
  <si>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</si>
  <si>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</si>
  <si>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</si>
  <si>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</si>
  <si>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</si>
  <si>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</si>
  <si>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</si>
  <si>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</si>
  <si>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</si>
  <si>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</si>
  <si>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</si>
  <si>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</si>
  <si>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</si>
  <si>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</si>
  <si>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</si>
  <si>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</si>
  <si>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</si>
  <si>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</si>
  <si>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</si>
  <si>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</si>
  <si>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</si>
  <si>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</si>
  <si>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</si>
  <si>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</si>
  <si>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</si>
  <si>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</si>
  <si>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</si>
  <si>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</si>
  <si>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</si>
  <si>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</si>
  <si>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</si>
  <si>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</si>
  <si>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</si>
  <si>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</si>
  <si>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</si>
  <si>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</si>
  <si>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</si>
  <si>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</si>
  <si>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</si>
  <si>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</si>
  <si>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</si>
  <si>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</si>
  <si>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</si>
  <si>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</si>
  <si>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</si>
  <si>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</si>
  <si>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</si>
  <si>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</si>
  <si>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</si>
  <si>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</si>
  <si>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</si>
  <si>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</si>
  <si>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</si>
  <si>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</si>
  <si>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</si>
  <si>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</si>
  <si>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</si>
  <si>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</si>
  <si>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</si>
  <si>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</si>
  <si>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</si>
  <si>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</si>
  <si>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</si>
  <si>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</si>
  <si>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</si>
  <si>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</si>
  <si>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</si>
  <si>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</si>
  <si>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</si>
  <si>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</si>
  <si>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</si>
  <si>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</si>
  <si>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</si>
  <si>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</si>
  <si>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</si>
  <si>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</si>
  <si>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</si>
  <si>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</si>
  <si>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</si>
  <si>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</si>
  <si>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</si>
  <si>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</si>
  <si>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</si>
  <si>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</si>
  <si>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</si>
  <si>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</si>
  <si>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</si>
  <si>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</si>
  <si>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</si>
  <si>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</si>
  <si>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</si>
  <si>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</si>
  <si>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</si>
  <si>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</si>
  <si>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</si>
  <si>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</si>
  <si>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</si>
  <si>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</si>
  <si>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</si>
  <si>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</si>
  <si>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</si>
  <si>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</si>
  <si>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</si>
  <si>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</si>
  <si>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</si>
  <si>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</si>
  <si>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</si>
  <si>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</si>
  <si>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</si>
  <si>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</si>
  <si>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</si>
  <si>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</si>
  <si>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</si>
  <si>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</si>
  <si>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</si>
  <si>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</si>
  <si>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</si>
  <si>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</si>
  <si>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</si>
  <si>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</si>
  <si>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</si>
  <si>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</si>
  <si>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</si>
  <si>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</si>
  <si>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</si>
  <si>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</si>
  <si>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</si>
  <si>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</si>
  <si>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</si>
  <si>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</si>
  <si>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</si>
  <si>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</si>
  <si>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</si>
  <si>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</si>
  <si>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</si>
  <si>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</si>
  <si>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</si>
  <si>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</si>
  <si>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</si>
  <si>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</si>
  <si>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</si>
  <si>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</si>
  <si>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</si>
  <si>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</si>
  <si>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</si>
  <si>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</si>
  <si>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</si>
  <si>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</si>
  <si>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</si>
  <si>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</si>
  <si>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</si>
  <si>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</si>
  <si>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</si>
  <si>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</si>
  <si>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</si>
  <si>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</si>
  <si>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</si>
  <si>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</si>
  <si>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</si>
  <si>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</si>
  <si>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</si>
  <si>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</si>
  <si>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</si>
  <si>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</si>
  <si>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</si>
  <si>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</si>
  <si>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</si>
  <si>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</si>
  <si>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</si>
  <si>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</si>
  <si>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</si>
  <si>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</si>
  <si>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</si>
  <si>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</si>
  <si>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</si>
  <si>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</si>
  <si>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</si>
  <si>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</si>
  <si>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</si>
  <si>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</si>
  <si>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</si>
  <si>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</si>
  <si>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</si>
  <si>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</si>
  <si>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</si>
  <si>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</si>
  <si>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</si>
  <si>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</si>
  <si>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</si>
  <si>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</si>
  <si>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</si>
  <si>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</si>
  <si>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</si>
  <si>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</si>
  <si>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</si>
  <si>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</si>
  <si>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</si>
  <si>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</si>
  <si>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</si>
  <si>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</si>
  <si>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</si>
  <si>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</si>
  <si>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</si>
  <si>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</si>
  <si>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</si>
  <si>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</si>
  <si>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</si>
  <si>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</si>
  <si>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</si>
  <si>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</si>
  <si>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</si>
  <si>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</si>
  <si>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</si>
  <si>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</si>
  <si>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</si>
  <si>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</si>
  <si>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</si>
  <si>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</si>
  <si>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</si>
  <si>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</si>
  <si>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</si>
  <si>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</si>
  <si>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</si>
  <si>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</si>
  <si>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</si>
  <si>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</si>
  <si>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</si>
  <si>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</si>
  <si>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</si>
  <si>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</si>
  <si>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</si>
  <si>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</si>
  <si>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</si>
  <si>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</si>
  <si>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</si>
  <si>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</si>
  <si>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</si>
  <si>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</si>
  <si>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</si>
  <si>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</si>
  <si>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</si>
  <si>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</si>
  <si>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</si>
  <si>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</si>
  <si>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</si>
  <si>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</si>
  <si>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</si>
  <si>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</si>
  <si>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</si>
  <si>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</si>
  <si>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</si>
  <si>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</si>
  <si>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</si>
  <si>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</si>
  <si>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</si>
  <si>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</si>
  <si>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</si>
  <si>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</si>
  <si>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</si>
  <si>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</si>
  <si>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</si>
  <si>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</si>
  <si>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</si>
  <si>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</si>
  <si>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</si>
  <si>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</si>
  <si>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</si>
  <si>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</si>
  <si>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</si>
  <si>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</si>
  <si>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</si>
  <si>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</si>
  <si>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</si>
  <si>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</si>
  <si>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</si>
  <si>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</si>
  <si>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</si>
  <si>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</si>
  <si>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</si>
  <si>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</si>
  <si>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</si>
  <si>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</si>
  <si>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</si>
  <si>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</si>
  <si>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</si>
  <si>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</si>
  <si>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</si>
  <si>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</si>
  <si>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</si>
  <si>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</si>
  <si>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</si>
  <si>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</si>
  <si>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</si>
  <si>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</si>
  <si>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</si>
  <si>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</si>
  <si>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</si>
  <si>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</si>
  <si>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</si>
  <si>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</si>
  <si>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</si>
  <si>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</si>
  <si>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</si>
  <si>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</si>
  <si>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</si>
  <si>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</si>
  <si>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</si>
  <si>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</si>
  <si>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</si>
  <si>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</si>
  <si>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</si>
  <si>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</si>
  <si>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</si>
  <si>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</si>
  <si>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</si>
  <si>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</si>
  <si>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</si>
  <si>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</si>
  <si>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</si>
  <si>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</si>
  <si>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</si>
  <si>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</si>
  <si>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</si>
  <si>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</si>
  <si>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</si>
  <si>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</si>
  <si>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</si>
  <si>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</si>
  <si>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</si>
  <si>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</si>
  <si>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</si>
  <si>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</si>
  <si>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</si>
  <si>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</si>
  <si>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</si>
  <si>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</si>
  <si>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</si>
  <si>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</si>
  <si>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</si>
  <si>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</si>
  <si>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</si>
  <si>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</si>
  <si>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</si>
  <si>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</si>
  <si>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</si>
  <si>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</si>
  <si>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</si>
  <si>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</si>
  <si>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</si>
  <si>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</si>
  <si>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</si>
  <si>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</si>
  <si>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</si>
  <si>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</si>
  <si>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</si>
  <si>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</si>
  <si>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</si>
  <si>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</si>
  <si>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</si>
  <si>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</si>
  <si>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</si>
  <si>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</si>
  <si>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</si>
  <si>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</si>
  <si>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</si>
  <si>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</si>
  <si>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</si>
  <si>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</si>
  <si>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</si>
  <si>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</si>
  <si>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</si>
  <si>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</si>
  <si>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</si>
  <si>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</si>
  <si>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</si>
  <si>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</si>
  <si>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</si>
  <si>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</si>
  <si>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</si>
  <si>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</si>
  <si>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</si>
  <si>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</si>
  <si>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</si>
  <si>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</si>
  <si>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</si>
  <si>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</si>
  <si>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</si>
  <si>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</si>
  <si>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</si>
  <si>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</si>
  <si>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</si>
  <si>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</si>
  <si>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</si>
  <si>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</si>
  <si>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</si>
  <si>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</si>
  <si>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</si>
  <si>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</si>
  <si>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</si>
  <si>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</si>
  <si>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</si>
  <si>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</si>
  <si>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</si>
  <si>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</si>
  <si>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</si>
  <si>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</si>
  <si>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</si>
  <si>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</si>
  <si>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</si>
  <si>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</si>
  <si>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</si>
  <si>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</si>
  <si>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</si>
  <si>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</si>
  <si>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</si>
  <si>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</si>
  <si>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</si>
  <si>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</si>
  <si>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</si>
  <si>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</si>
  <si>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</si>
  <si>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</si>
  <si>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</si>
  <si>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</si>
  <si>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</si>
  <si>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</si>
  <si>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</si>
  <si>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</si>
  <si>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</si>
  <si>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</si>
  <si>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</si>
  <si>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</si>
  <si>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</si>
  <si>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</si>
  <si>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</si>
  <si>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</si>
  <si>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</si>
  <si>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</si>
  <si>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</si>
  <si>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</si>
  <si>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</si>
  <si>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</si>
  <si>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</si>
  <si>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</si>
  <si>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</si>
  <si>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</si>
  <si>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</si>
  <si>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</si>
  <si>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</si>
  <si>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</si>
  <si>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</si>
  <si>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</si>
  <si>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</si>
  <si>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</si>
  <si>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</si>
  <si>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</si>
  <si>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</si>
  <si>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</si>
  <si>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</si>
  <si>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</si>
  <si>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</si>
  <si>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</si>
  <si>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</si>
  <si>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</si>
  <si>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</si>
  <si>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</si>
  <si>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</si>
  <si>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</si>
  <si>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</si>
  <si>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</si>
  <si>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</si>
  <si>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</si>
  <si>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</si>
  <si>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</si>
  <si>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</si>
  <si>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</si>
  <si>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</si>
  <si>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</si>
  <si>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</si>
  <si>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</si>
  <si>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</si>
  <si>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</si>
  <si>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</si>
  <si>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</si>
  <si>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</si>
  <si>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</si>
  <si>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</si>
  <si>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</si>
  <si>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</si>
  <si>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</si>
  <si>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</si>
  <si>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</si>
  <si>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</si>
  <si>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</si>
  <si>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</si>
  <si>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</si>
  <si>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</si>
  <si>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</si>
  <si>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</si>
  <si>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</si>
  <si>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</si>
  <si>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</si>
  <si>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</si>
  <si>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</si>
  <si>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</si>
  <si>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</si>
  <si>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</si>
  <si>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</si>
  <si>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</si>
  <si>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</si>
  <si>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</si>
  <si>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</si>
  <si>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</si>
  <si>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</si>
  <si>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</si>
  <si>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</si>
  <si>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</si>
  <si>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</si>
  <si>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</si>
  <si>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</si>
  <si>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</si>
  <si>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</si>
  <si>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</si>
  <si>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</si>
  <si>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</si>
  <si>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</si>
  <si>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</si>
  <si>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</si>
  <si>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</si>
  <si>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</si>
  <si>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</si>
  <si>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</si>
  <si>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</si>
  <si>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</si>
  <si>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</si>
  <si>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</si>
  <si>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</si>
  <si>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</si>
  <si>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</si>
  <si>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</si>
  <si>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</si>
  <si>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</si>
  <si>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</si>
  <si>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</si>
  <si>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</si>
  <si>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</si>
  <si>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</si>
  <si>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</si>
  <si>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</si>
  <si>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</si>
  <si>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</si>
  <si>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</si>
  <si>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</si>
  <si>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</si>
  <si>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</si>
  <si>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</si>
  <si>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</si>
  <si>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</si>
  <si>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</si>
  <si>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</si>
  <si>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</si>
  <si>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</si>
  <si>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</si>
  <si>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</si>
  <si>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</si>
  <si>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</si>
  <si>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</si>
  <si>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</si>
  <si>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</si>
  <si>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</si>
  <si>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</si>
  <si>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</si>
  <si>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</si>
  <si>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</si>
  <si>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</si>
  <si>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</si>
  <si>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</si>
  <si>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</si>
  <si>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</si>
  <si>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</si>
  <si>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</si>
  <si>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</si>
  <si>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</si>
  <si>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</si>
  <si>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</si>
  <si>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</si>
  <si>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</si>
  <si>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</si>
  <si>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</si>
  <si>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</si>
  <si>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</si>
  <si>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</si>
  <si>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</si>
  <si>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</si>
  <si>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</si>
  <si>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</si>
  <si>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</si>
  <si>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</si>
  <si>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</si>
  <si>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</si>
  <si>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</si>
  <si>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</si>
  <si>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</si>
  <si>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</si>
  <si>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</si>
  <si>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</si>
  <si>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</si>
  <si>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</si>
  <si>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</si>
  <si>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</si>
  <si>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</si>
  <si>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</si>
  <si>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</si>
  <si>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</si>
  <si>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</si>
  <si>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</si>
  <si>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</si>
  <si>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</si>
  <si>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</si>
  <si>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</si>
  <si>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</si>
  <si>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</si>
  <si>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</si>
  <si>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</si>
  <si>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</si>
  <si>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</si>
  <si>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</si>
  <si>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</si>
  <si>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</si>
  <si>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</si>
  <si>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</si>
  <si>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</si>
  <si>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</si>
  <si>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</si>
  <si>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</si>
  <si>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</si>
  <si>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</si>
  <si>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</si>
  <si>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</si>
  <si>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</si>
  <si>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</si>
  <si>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</si>
  <si>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</si>
  <si>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</si>
  <si>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</si>
  <si>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</si>
  <si>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</si>
  <si>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</si>
  <si>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</si>
  <si>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</si>
  <si>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</si>
  <si>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</si>
  <si>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</si>
  <si>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</si>
  <si>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</si>
  <si>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</si>
  <si>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</si>
  <si>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</si>
  <si>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</si>
  <si>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</si>
  <si>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</si>
  <si>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</si>
  <si>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</si>
  <si>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</si>
  <si>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</si>
  <si>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</si>
  <si>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</si>
  <si>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</si>
  <si>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</si>
  <si>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</si>
  <si>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</si>
  <si>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</si>
  <si>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</si>
  <si>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</si>
  <si>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</si>
  <si>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</si>
  <si>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</si>
  <si>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</si>
  <si>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</si>
  <si>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</si>
  <si>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</si>
  <si>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</si>
  <si>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</si>
  <si>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</si>
  <si>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</si>
  <si>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</si>
  <si>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</si>
  <si>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</si>
  <si>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</si>
  <si>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</si>
  <si>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</si>
  <si>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</si>
  <si>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</si>
  <si>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</si>
  <si>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</si>
  <si>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</si>
  <si>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</si>
  <si>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</si>
  <si>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</si>
  <si>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</si>
  <si>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</si>
  <si>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</si>
  <si>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</si>
  <si>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</si>
  <si>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</si>
  <si>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</si>
  <si>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</si>
  <si>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</si>
  <si>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</si>
  <si>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</si>
  <si>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</si>
  <si>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</si>
  <si>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</si>
  <si>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</si>
  <si>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</si>
  <si>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</si>
  <si>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</si>
  <si>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</si>
  <si>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</si>
  <si>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</si>
  <si>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</si>
  <si>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</si>
  <si>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</si>
  <si>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</si>
  <si>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</si>
  <si>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</si>
  <si>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</si>
  <si>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</si>
  <si>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</si>
  <si>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</si>
  <si>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</si>
  <si>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</si>
  <si>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</si>
  <si>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</si>
  <si>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</si>
  <si>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</si>
  <si>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</si>
  <si>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</si>
  <si>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</si>
  <si>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</si>
  <si>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</si>
  <si>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</si>
  <si>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</si>
  <si>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</si>
  <si>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</si>
  <si>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</si>
  <si>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</si>
  <si>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</si>
  <si>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</si>
  <si>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</si>
  <si>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</si>
  <si>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</si>
  <si>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</si>
  <si>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</si>
  <si>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</si>
  <si>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</si>
  <si>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</si>
  <si>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</si>
  <si>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</si>
  <si>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</si>
  <si>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</si>
  <si>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</si>
  <si>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</si>
  <si>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</si>
  <si>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</si>
  <si>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</si>
  <si>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</si>
  <si>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</si>
  <si>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</si>
  <si>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</si>
  <si>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</si>
  <si>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</si>
  <si>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</si>
  <si>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</si>
  <si>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</si>
  <si>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</si>
  <si>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</si>
  <si>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</si>
  <si>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</si>
  <si>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</si>
  <si>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</si>
  <si>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</si>
  <si>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</si>
  <si>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</si>
  <si>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</si>
  <si>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</si>
  <si>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</si>
  <si>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</si>
  <si>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</si>
  <si>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</si>
  <si>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</si>
  <si>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</si>
  <si>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</si>
  <si>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</si>
  <si>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</si>
  <si>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</si>
  <si>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</si>
  <si>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</si>
  <si>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</si>
  <si>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</si>
  <si>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</si>
  <si>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</si>
  <si>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</si>
  <si>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</si>
  <si>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</si>
  <si>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</si>
  <si>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</si>
  <si>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</si>
  <si>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</si>
  <si>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</si>
  <si>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</si>
  <si>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</si>
  <si>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</si>
  <si>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</si>
  <si>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</si>
  <si>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</si>
  <si>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</si>
  <si>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</si>
  <si>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</si>
  <si>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</si>
  <si>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</si>
  <si>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</si>
  <si>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</si>
  <si>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</si>
  <si>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</si>
  <si>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</si>
  <si>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</si>
  <si>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</si>
  <si>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</si>
  <si>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</si>
  <si>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</si>
  <si>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</si>
  <si>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</si>
  <si>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</si>
  <si>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</si>
  <si>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</si>
  <si>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</si>
  <si>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</si>
  <si>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</si>
  <si>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</si>
  <si>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</si>
  <si>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</si>
  <si>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</si>
  <si>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</si>
  <si>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</si>
  <si>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</si>
  <si>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</si>
  <si>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</si>
  <si>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</si>
  <si>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</si>
  <si>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</si>
  <si>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</si>
  <si>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</si>
  <si>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</si>
  <si>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</si>
  <si>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</si>
  <si>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</si>
  <si>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</si>
  <si>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</si>
  <si>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</si>
  <si>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</si>
  <si>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</si>
  <si>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</si>
  <si>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</si>
  <si>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</si>
  <si>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</si>
  <si>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</si>
  <si>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</si>
  <si>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</si>
  <si>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</si>
  <si>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</si>
  <si>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</si>
  <si>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</si>
  <si>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</si>
  <si>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</si>
  <si>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</si>
  <si>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</si>
  <si>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</si>
  <si>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</si>
  <si>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</si>
  <si>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</si>
  <si>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</si>
  <si>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</si>
  <si>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</si>
  <si>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</si>
  <si>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</si>
  <si>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</si>
  <si>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</si>
  <si>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</si>
  <si>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</si>
  <si>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</si>
  <si>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</si>
  <si>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</si>
  <si>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</si>
  <si>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</si>
  <si>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</si>
  <si>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</si>
  <si>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</si>
  <si>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</si>
  <si>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</si>
  <si>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</si>
  <si>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</si>
  <si>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</si>
  <si>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</si>
  <si>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</si>
  <si>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</si>
  <si>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</si>
  <si>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</si>
  <si>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</si>
  <si>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</si>
  <si>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</si>
  <si>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</si>
  <si>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</si>
  <si>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</si>
  <si>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</si>
  <si>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</si>
  <si>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</si>
  <si>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</si>
  <si>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</si>
  <si>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</si>
  <si>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</si>
  <si>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</si>
  <si>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</si>
  <si>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</si>
  <si>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</si>
  <si>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</si>
  <si>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</si>
  <si>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</si>
  <si>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</si>
  <si>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</si>
  <si>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</si>
  <si>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</si>
  <si>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</si>
  <si>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</si>
  <si>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</si>
  <si>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</si>
  <si>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</si>
  <si>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</si>
  <si>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</si>
  <si>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</si>
  <si>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</si>
  <si>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</si>
  <si>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</si>
  <si>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</si>
  <si>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</si>
  <si>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</si>
  <si>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</si>
  <si>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</si>
  <si>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</si>
  <si>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</si>
  <si>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</si>
  <si>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</si>
  <si>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</si>
  <si>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</si>
  <si>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</si>
  <si>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</si>
  <si>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</si>
  <si>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</si>
  <si>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</si>
  <si>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</si>
  <si>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</si>
  <si>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</si>
  <si>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</si>
  <si>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</si>
  <si>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</si>
  <si>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</si>
  <si>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</si>
  <si>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</si>
  <si>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</si>
  <si>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</si>
  <si>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</si>
  <si>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</si>
  <si>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</si>
  <si>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</si>
  <si>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</si>
  <si>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</si>
  <si>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</si>
  <si>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</si>
  <si>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</si>
  <si>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</si>
  <si>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</si>
  <si>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</si>
  <si>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</si>
  <si>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</si>
  <si>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</si>
  <si>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</si>
  <si>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</si>
  <si>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</si>
  <si>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</si>
  <si>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</si>
  <si>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</si>
  <si>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</si>
  <si>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</si>
  <si>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</si>
  <si>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</si>
  <si>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</si>
  <si>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</si>
  <si>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</si>
  <si>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</si>
  <si>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</si>
  <si>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</si>
  <si>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</si>
  <si>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</si>
  <si>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</si>
  <si>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</si>
  <si>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</si>
  <si>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</si>
  <si>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</si>
  <si>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</si>
  <si>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</si>
  <si>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</si>
  <si>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</si>
  <si>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</si>
  <si>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</si>
  <si>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</si>
  <si>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</si>
  <si>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</si>
  <si>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</si>
  <si>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</si>
  <si>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</si>
  <si>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</si>
  <si>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</si>
  <si>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</si>
  <si>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</si>
  <si>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</si>
  <si>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</si>
  <si>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</si>
  <si>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</si>
  <si>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</si>
  <si>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</si>
  <si>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</si>
  <si>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</si>
  <si>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</si>
  <si>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</si>
  <si>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</si>
  <si>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</si>
  <si>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</si>
  <si>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</si>
  <si>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</si>
  <si>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</si>
  <si>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</si>
  <si>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</si>
  <si>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</si>
  <si>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</si>
  <si>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</si>
  <si>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</si>
  <si>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</si>
  <si>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</si>
  <si>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</si>
  <si>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</si>
  <si>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</si>
  <si>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</si>
  <si>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</si>
  <si>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</si>
  <si>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</si>
  <si>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</si>
  <si>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</si>
  <si>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</si>
  <si>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</si>
  <si>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</si>
  <si>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</si>
  <si>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</si>
  <si>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</si>
  <si>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</si>
  <si>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</si>
  <si>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</si>
  <si>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</si>
  <si>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</si>
  <si>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</si>
  <si>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</si>
  <si>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</si>
  <si>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</si>
  <si>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</si>
  <si>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</si>
  <si>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</si>
  <si>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</si>
  <si>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</si>
  <si>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</si>
  <si>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</si>
  <si>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</si>
  <si>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</si>
  <si>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</si>
  <si>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</si>
  <si>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</si>
  <si>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</si>
  <si>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</si>
  <si>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</si>
  <si>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</si>
  <si>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</si>
  <si>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</si>
  <si>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</si>
  <si>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</si>
  <si>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</si>
  <si>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</si>
  <si>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</si>
  <si>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</si>
  <si>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</si>
  <si>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</si>
  <si>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</si>
  <si>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</si>
  <si>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</si>
  <si>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</si>
  <si>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</si>
  <si>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</si>
  <si>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</si>
  <si>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</si>
  <si>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</si>
  <si>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</si>
  <si>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</si>
  <si>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</si>
  <si>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</si>
  <si>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</si>
  <si>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</si>
  <si>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</si>
  <si>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</si>
  <si>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</si>
  <si>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</si>
  <si>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</si>
  <si>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</si>
  <si>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</si>
  <si>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</si>
  <si>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</si>
  <si>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</si>
  <si>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</si>
  <si>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</si>
  <si>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</si>
  <si>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</si>
  <si>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</si>
  <si>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</si>
  <si>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</si>
  <si>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</si>
  <si>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</si>
  <si>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</si>
  <si>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</si>
  <si>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</si>
  <si>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</si>
  <si>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</si>
  <si>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</si>
  <si>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</si>
  <si>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</si>
  <si>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</si>
  <si>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</si>
  <si>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</si>
  <si>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</si>
  <si>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</si>
  <si>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</si>
  <si>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</si>
  <si>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</si>
  <si>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</si>
  <si>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</si>
  <si>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</si>
  <si>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</si>
  <si>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</si>
  <si>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</si>
  <si>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</si>
  <si>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</si>
  <si>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</si>
  <si>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</si>
  <si>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</si>
  <si>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</si>
  <si>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</si>
  <si>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</si>
  <si>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</si>
  <si>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</si>
  <si>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</si>
  <si>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</si>
  <si>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</si>
  <si>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</si>
  <si>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</si>
  <si>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</si>
  <si>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</si>
  <si>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</si>
  <si>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</si>
  <si>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</si>
  <si>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</si>
  <si>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</si>
  <si>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</si>
  <si>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</si>
  <si>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</si>
  <si>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</si>
  <si>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</si>
  <si>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</si>
  <si>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</si>
  <si>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</si>
  <si>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</si>
  <si>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</si>
  <si>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</si>
  <si>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</si>
  <si>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</si>
  <si>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</si>
  <si>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</si>
  <si>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</si>
  <si>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</si>
  <si>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</si>
  <si>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</si>
  <si>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</si>
  <si>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</si>
  <si>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</si>
  <si>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</si>
  <si>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</si>
  <si>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</si>
  <si>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</si>
  <si>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</si>
  <si>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</si>
  <si>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</si>
  <si>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</si>
  <si>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</si>
  <si>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</si>
  <si>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</si>
  <si>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</si>
  <si>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</si>
  <si>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</si>
  <si>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</si>
  <si>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</si>
  <si>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</si>
  <si>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</si>
  <si>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</si>
  <si>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</si>
  <si>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</si>
  <si>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</si>
  <si>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</si>
  <si>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</si>
  <si>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</si>
  <si>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</si>
  <si>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</si>
  <si>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</si>
  <si>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</si>
  <si>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</si>
  <si>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</si>
  <si>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</si>
  <si>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</si>
  <si>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</si>
  <si>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</si>
  <si>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</si>
  <si>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</si>
  <si>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</si>
  <si>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</si>
  <si>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</si>
  <si>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</si>
  <si>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</si>
  <si>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</si>
  <si>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</si>
  <si>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</si>
  <si>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</si>
  <si>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</si>
  <si>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</si>
  <si>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</si>
  <si>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</si>
  <si>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</si>
  <si>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</si>
  <si>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</si>
  <si>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</si>
  <si>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</si>
  <si>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</si>
  <si>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</si>
  <si>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</si>
  <si>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</si>
  <si>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</si>
  <si>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</si>
  <si>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</si>
  <si>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</si>
  <si>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</si>
  <si>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</si>
  <si>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</si>
  <si>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</si>
  <si>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</si>
  <si>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</si>
  <si>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</si>
  <si>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</si>
  <si>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</si>
  <si>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</si>
  <si>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</si>
  <si>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</si>
  <si>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</si>
  <si>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</si>
  <si>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</si>
  <si>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</si>
  <si>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</si>
  <si>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</si>
  <si>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</si>
  <si>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</si>
  <si>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</si>
  <si>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</si>
  <si>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</si>
  <si>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</si>
  <si>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</si>
  <si>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</si>
  <si>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</si>
  <si>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</si>
  <si>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</si>
  <si>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</si>
  <si>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</si>
  <si>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</si>
  <si>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</si>
  <si>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</si>
  <si>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</si>
  <si>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</si>
  <si>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</si>
  <si>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</si>
  <si>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</si>
  <si>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</si>
  <si>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</si>
  <si>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</si>
  <si>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</si>
  <si>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</si>
  <si>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</si>
  <si>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</si>
  <si>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</si>
  <si>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</si>
  <si>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</si>
  <si>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</si>
  <si>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</si>
  <si>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</si>
  <si>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</si>
  <si>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</si>
  <si>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</si>
  <si>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</si>
  <si>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</si>
  <si>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</si>
  <si>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</si>
  <si>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</si>
  <si>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</si>
  <si>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</si>
  <si>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</si>
  <si>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</si>
  <si>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</si>
  <si>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</si>
  <si>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</si>
  <si>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</si>
  <si>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</si>
  <si>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</si>
  <si>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</si>
  <si>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</si>
  <si>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</si>
  <si>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</si>
  <si>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</si>
  <si>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</si>
  <si>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</si>
  <si>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</si>
  <si>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</si>
  <si>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</si>
  <si>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</si>
  <si>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</si>
  <si>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</si>
  <si>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</si>
  <si>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</si>
  <si>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</si>
  <si>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</si>
  <si>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</si>
  <si>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</si>
  <si>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</si>
  <si>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</si>
  <si>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</si>
  <si>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</si>
  <si>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</si>
  <si>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</si>
  <si>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</si>
  <si>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</si>
  <si>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</si>
  <si>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</si>
  <si>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</si>
  <si>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</si>
  <si>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</si>
  <si>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</si>
  <si>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</si>
  <si>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</si>
  <si>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</si>
  <si>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</si>
  <si>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</si>
  <si>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</si>
  <si>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</si>
  <si>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</si>
  <si>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</si>
  <si>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</si>
  <si>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</si>
  <si>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</si>
  <si>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</si>
  <si>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</si>
  <si>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</si>
  <si>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</si>
  <si>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</si>
  <si>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</si>
  <si>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</si>
  <si>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</si>
  <si>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</si>
  <si>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</si>
  <si>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</si>
  <si>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</si>
  <si>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</si>
  <si>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</si>
  <si>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</si>
  <si>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</si>
  <si>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</si>
  <si>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</si>
  <si>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</si>
  <si>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</si>
  <si>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</si>
  <si>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</si>
  <si>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</si>
  <si>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</si>
  <si>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</si>
  <si>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</si>
  <si>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</si>
  <si>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</si>
  <si>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</si>
  <si>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</si>
  <si>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</si>
  <si>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</si>
  <si>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</si>
  <si>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</si>
  <si>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</si>
  <si>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</si>
  <si>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</si>
  <si>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</si>
  <si>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</si>
  <si>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</si>
  <si>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</si>
  <si>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</si>
  <si>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</si>
  <si>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</si>
  <si>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</si>
  <si>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</si>
  <si>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</si>
  <si>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</si>
  <si>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</si>
  <si>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</si>
  <si>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</si>
  <si>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</si>
  <si>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</si>
  <si>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</si>
  <si>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</si>
  <si>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</si>
  <si>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</si>
  <si>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</si>
  <si>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</si>
  <si>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</si>
  <si>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</si>
  <si>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</si>
  <si>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</si>
  <si>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</si>
  <si>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</si>
  <si>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</si>
  <si>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</si>
  <si>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</si>
  <si>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</si>
  <si>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</si>
  <si>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</si>
  <si>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</si>
  <si>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</si>
  <si>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</si>
  <si>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</si>
  <si>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</si>
  <si>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</si>
  <si>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</si>
  <si>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</si>
  <si>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</si>
  <si>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</si>
  <si>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</si>
  <si>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</si>
  <si>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</si>
  <si>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</si>
  <si>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</si>
  <si>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</si>
  <si>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</si>
  <si>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</si>
  <si>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</si>
  <si>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</si>
  <si>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</si>
  <si>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</si>
  <si>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</si>
  <si>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</si>
  <si>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</si>
  <si>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</si>
  <si>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</si>
  <si>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</si>
  <si>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</si>
  <si>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</si>
  <si>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</si>
  <si>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</si>
  <si>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</si>
  <si>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</si>
  <si>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</si>
  <si>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</si>
  <si>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</si>
  <si>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</si>
  <si>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</si>
  <si>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</si>
  <si>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</si>
  <si>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</si>
  <si>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</si>
  <si>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</si>
  <si>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</si>
  <si>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</si>
  <si>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</si>
  <si>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</si>
  <si>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</si>
  <si>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</si>
  <si>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</si>
  <si>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</si>
  <si>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</si>
  <si>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</si>
  <si>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</si>
  <si>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</si>
  <si>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</si>
  <si>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</si>
  <si>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</si>
  <si>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</si>
  <si>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</si>
  <si>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</si>
  <si>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</si>
  <si>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</si>
  <si>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</si>
  <si>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</si>
  <si>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</si>
  <si>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</si>
  <si>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</si>
  <si>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</si>
  <si>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</si>
  <si>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</si>
  <si>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</si>
  <si>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</si>
  <si>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</si>
  <si>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</si>
  <si>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</si>
  <si>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</si>
  <si>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</si>
  <si>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</si>
  <si>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</si>
  <si>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</si>
  <si>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</si>
  <si>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</si>
  <si>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</si>
  <si>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</si>
  <si>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</si>
  <si>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</si>
  <si>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</si>
  <si>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</si>
  <si>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</si>
  <si>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</si>
  <si>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</si>
  <si>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</si>
  <si>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</si>
  <si>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</si>
  <si>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</si>
  <si>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</si>
  <si>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</si>
  <si>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</si>
  <si>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</si>
  <si>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</si>
  <si>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</si>
  <si>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</si>
  <si>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</si>
  <si>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</si>
  <si>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</si>
  <si>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</si>
  <si>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</si>
  <si>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</si>
  <si>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</si>
  <si>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</si>
  <si>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</si>
  <si>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</si>
  <si>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</si>
  <si>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</si>
  <si>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</si>
  <si>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</si>
  <si>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</si>
  <si>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</si>
  <si>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</si>
  <si>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</si>
  <si>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</si>
  <si>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</si>
  <si>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</si>
  <si>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</si>
  <si>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</si>
  <si>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</si>
  <si>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</si>
  <si>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</si>
  <si>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</si>
  <si>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</si>
  <si>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</si>
  <si>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</si>
  <si>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</si>
  <si>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</si>
  <si>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</si>
  <si>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</si>
  <si>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</si>
  <si>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</si>
  <si>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</si>
  <si>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</si>
  <si>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</si>
  <si>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</si>
  <si>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</si>
  <si>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</si>
  <si>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</si>
  <si>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</si>
  <si>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</si>
  <si>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</si>
  <si>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</si>
  <si>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</si>
  <si>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</si>
  <si>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</si>
  <si>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</si>
  <si>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</si>
  <si>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</si>
  <si>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</si>
  <si>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</si>
  <si>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</si>
  <si>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</si>
  <si>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</si>
  <si>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</si>
  <si>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</si>
  <si>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</si>
  <si>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</si>
  <si>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</si>
  <si>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</si>
  <si>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</si>
  <si>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</si>
  <si>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</si>
  <si>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</si>
  <si>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</si>
  <si>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</si>
  <si>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</si>
  <si>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</si>
  <si>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</si>
  <si>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</si>
  <si>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</si>
  <si>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</si>
  <si>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</si>
  <si>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</si>
  <si>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</si>
  <si>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</si>
  <si>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</si>
  <si>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</si>
  <si>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</si>
  <si>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</si>
  <si>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</si>
  <si>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</si>
  <si>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</si>
  <si>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</si>
  <si>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</si>
  <si>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</si>
  <si>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</si>
  <si>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</si>
  <si>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</si>
  <si>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</si>
  <si>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</si>
  <si>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</si>
  <si>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</si>
  <si>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</si>
  <si>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</si>
  <si>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</si>
  <si>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</si>
  <si>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</si>
  <si>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</si>
  <si>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</si>
  <si>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</si>
  <si>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</si>
  <si>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</si>
  <si>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</si>
  <si>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</si>
  <si>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</si>
  <si>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</si>
  <si>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</si>
  <si>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</si>
  <si>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</si>
  <si>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</si>
  <si>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</si>
  <si>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</si>
  <si>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</si>
  <si>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</si>
  <si>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</si>
  <si>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</si>
  <si>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</si>
  <si>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</si>
  <si>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</si>
  <si>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</si>
  <si>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</si>
  <si>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</si>
  <si>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</si>
  <si>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</si>
  <si>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</si>
  <si>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</si>
  <si>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</si>
  <si>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</si>
  <si>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</si>
  <si>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</si>
  <si>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</si>
  <si>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</si>
  <si>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</si>
  <si>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</si>
  <si>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</si>
  <si>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</si>
  <si>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</si>
  <si>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</si>
  <si>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</si>
  <si>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</si>
  <si>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</si>
  <si>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</si>
  <si>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</si>
  <si>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</si>
  <si>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</si>
  <si>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</si>
  <si>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</si>
  <si>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</si>
  <si>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</si>
  <si>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</si>
  <si>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</si>
  <si>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</si>
  <si>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</si>
  <si>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</si>
  <si>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</si>
  <si>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</si>
  <si>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</si>
  <si>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</si>
  <si>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</si>
  <si>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</si>
  <si>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</si>
  <si>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</si>
  <si>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</si>
  <si>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</si>
  <si>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</si>
  <si>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</si>
  <si>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</si>
  <si>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</si>
  <si>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</si>
  <si>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</si>
  <si>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</si>
  <si>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</si>
  <si>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</si>
  <si>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</si>
  <si>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</si>
  <si>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</si>
  <si>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</si>
  <si>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</si>
  <si>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</si>
  <si>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</si>
  <si>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</si>
  <si>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</si>
  <si>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</si>
  <si>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</si>
  <si>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</si>
  <si>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</si>
  <si>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</si>
  <si>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</si>
  <si>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</si>
  <si>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</si>
  <si>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</si>
  <si>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</si>
  <si>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</si>
  <si>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</si>
  <si>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</si>
  <si>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</si>
  <si>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</si>
  <si>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</si>
  <si>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</si>
  <si>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</si>
  <si>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</si>
  <si>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</si>
  <si>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</si>
  <si>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</si>
  <si>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</si>
  <si>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</si>
  <si>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</si>
  <si>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</si>
  <si>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</si>
  <si>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</si>
  <si>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</si>
  <si>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</si>
  <si>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</si>
  <si>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</si>
  <si>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</si>
  <si>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</si>
  <si>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</si>
  <si>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</si>
  <si>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</si>
  <si>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</si>
  <si>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</si>
  <si>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</si>
  <si>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</si>
  <si>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</si>
  <si>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</si>
  <si>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</si>
  <si>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</si>
  <si>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</si>
  <si>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</si>
  <si>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</si>
  <si>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</si>
  <si>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</si>
  <si>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</si>
  <si>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</si>
  <si>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</si>
  <si>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</si>
  <si>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</si>
  <si>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</si>
  <si>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</si>
  <si>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</si>
  <si>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</si>
  <si>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</si>
  <si>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</si>
  <si>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</si>
  <si>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</si>
  <si>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</si>
  <si>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</si>
  <si>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</si>
  <si>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</si>
  <si>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</si>
  <si>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</si>
  <si>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</si>
  <si>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</si>
  <si>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</si>
  <si>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</si>
  <si>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</si>
  <si>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</si>
  <si>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</si>
  <si>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</si>
  <si>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</si>
  <si>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</si>
  <si>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</si>
  <si>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</si>
  <si>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</si>
  <si>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</si>
  <si>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</si>
  <si>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</si>
  <si>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</si>
  <si>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</si>
  <si>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</si>
  <si>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</si>
  <si>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</si>
  <si>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</si>
  <si>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</si>
  <si>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</si>
  <si>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</si>
  <si>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</si>
  <si>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</si>
  <si>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</si>
  <si>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</si>
  <si>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</si>
  <si>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</si>
  <si>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</si>
  <si>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</si>
  <si>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</si>
  <si>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</si>
  <si>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</si>
  <si>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</si>
  <si>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</si>
  <si>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</si>
  <si>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</si>
  <si>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</si>
  <si>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</si>
  <si>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</si>
  <si>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</si>
  <si>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</si>
  <si>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</si>
  <si>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</si>
  <si>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</si>
  <si>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</si>
  <si>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</si>
  <si>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</si>
  <si>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</si>
  <si>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</si>
  <si>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</si>
  <si>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</si>
  <si>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</si>
  <si>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</si>
  <si>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</si>
  <si>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</si>
  <si>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</si>
  <si>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</si>
  <si>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</si>
  <si>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</si>
  <si>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</si>
  <si>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</si>
  <si>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</si>
  <si>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</si>
  <si>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</si>
  <si>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</si>
  <si>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</si>
  <si>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</si>
  <si>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</si>
  <si>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</si>
  <si>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</si>
  <si>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</si>
  <si>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</si>
  <si>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</si>
  <si>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</si>
  <si>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</si>
  <si>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</si>
  <si>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</si>
  <si>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</si>
  <si>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</si>
  <si>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</si>
  <si>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</si>
  <si>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</si>
  <si>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</si>
  <si>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</si>
  <si>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</si>
  <si>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</si>
  <si>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</si>
  <si>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</si>
  <si>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</si>
  <si>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</si>
  <si>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</si>
  <si>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</si>
  <si>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</si>
  <si>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</si>
  <si>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</si>
  <si>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</si>
  <si>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</si>
  <si>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</si>
  <si>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</si>
  <si>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</si>
  <si>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</si>
  <si>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</si>
  <si>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</si>
  <si>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</si>
  <si>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</si>
  <si>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</si>
  <si>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</si>
  <si>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</si>
  <si>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</si>
  <si>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</si>
  <si>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</si>
  <si>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</si>
  <si>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</si>
  <si>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</si>
  <si>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</si>
  <si>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</si>
  <si>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</si>
  <si>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</si>
  <si>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</si>
  <si>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</si>
  <si>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</si>
  <si>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</si>
  <si>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</si>
  <si>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</si>
  <si>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</si>
  <si>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</si>
  <si>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</si>
  <si>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</si>
  <si>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</si>
  <si>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</si>
  <si>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</si>
  <si>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</si>
  <si>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</si>
  <si>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</si>
  <si>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</si>
  <si>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</si>
  <si>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</si>
  <si>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</si>
  <si>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</si>
  <si>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</si>
  <si>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</si>
  <si>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</si>
  <si>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</si>
  <si>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</si>
  <si>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</si>
  <si>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</si>
  <si>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</si>
  <si>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</si>
  <si>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</si>
  <si>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</si>
  <si>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</si>
  <si>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</si>
  <si>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</si>
  <si>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</si>
  <si>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</si>
  <si>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</si>
  <si>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</si>
  <si>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</si>
  <si>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</si>
  <si>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</si>
  <si>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</si>
  <si>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</si>
  <si>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</si>
  <si>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</si>
  <si>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</si>
  <si>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</si>
  <si>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</si>
  <si>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</si>
  <si>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</si>
  <si>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</si>
  <si>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</si>
  <si>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</si>
  <si>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</si>
  <si>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</si>
  <si>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</si>
  <si>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</si>
  <si>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</si>
  <si>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</si>
  <si>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</si>
  <si>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</si>
  <si>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</si>
  <si>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</si>
  <si>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</si>
  <si>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</si>
  <si>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</si>
  <si>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</si>
  <si>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</si>
  <si>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</si>
  <si>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</si>
  <si>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</si>
  <si>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</si>
  <si>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</si>
  <si>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</si>
  <si>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</si>
  <si>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</si>
  <si>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</si>
  <si>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</si>
  <si>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</si>
  <si>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</si>
  <si>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</si>
  <si>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</si>
  <si>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</si>
  <si>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</si>
  <si>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</si>
  <si>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</si>
  <si>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</si>
  <si>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</si>
  <si>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</si>
  <si>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</si>
  <si>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</si>
  <si>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</si>
  <si>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</si>
  <si>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</si>
  <si>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</si>
  <si>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</si>
  <si>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</si>
  <si>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</si>
  <si>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</si>
  <si>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</si>
  <si>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</si>
  <si>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</si>
  <si>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</si>
  <si>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</si>
  <si>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</si>
  <si>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</si>
  <si>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</si>
  <si>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</si>
  <si>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</si>
  <si>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</si>
  <si>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</si>
  <si>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</si>
  <si>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</si>
  <si>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</si>
  <si>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</si>
  <si>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</si>
  <si>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</si>
  <si>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</si>
  <si>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</si>
  <si>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</si>
  <si>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</si>
  <si>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</si>
  <si>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</si>
  <si>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</si>
  <si>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</si>
  <si>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</si>
  <si>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</si>
  <si>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</si>
  <si>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</si>
  <si>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</si>
  <si>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</si>
  <si>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</si>
  <si>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</si>
  <si>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</si>
  <si>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</si>
  <si>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</si>
  <si>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</si>
  <si>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</si>
  <si>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</si>
  <si>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</si>
  <si>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</si>
  <si>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</si>
  <si>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</si>
  <si>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</si>
  <si>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</si>
  <si>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</si>
  <si>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</si>
  <si>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</si>
  <si>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</si>
  <si>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</si>
  <si>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</si>
  <si>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</si>
  <si>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</si>
  <si>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</si>
  <si>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</si>
  <si>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</si>
  <si>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</si>
  <si>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</si>
  <si>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</si>
  <si>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</si>
  <si>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</si>
  <si>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</si>
  <si>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</si>
  <si>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</si>
  <si>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</si>
  <si>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</si>
  <si>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</si>
  <si>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</si>
  <si>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</si>
  <si>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</si>
  <si>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</si>
  <si>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</si>
  <si>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</si>
  <si>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</si>
  <si>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</si>
  <si>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</si>
  <si>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</si>
  <si>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</si>
  <si>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</si>
  <si>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</si>
  <si>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</si>
  <si>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</si>
  <si>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</si>
  <si>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</si>
  <si>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</si>
  <si>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</si>
  <si>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</si>
  <si>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</si>
  <si>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</si>
  <si>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</si>
  <si>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</si>
  <si>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</si>
  <si>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</si>
  <si>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</si>
  <si>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</si>
  <si>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</si>
  <si>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</si>
  <si>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</si>
  <si>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</si>
  <si>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</si>
  <si>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</si>
  <si>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</si>
  <si>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</si>
  <si>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</si>
  <si>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</si>
  <si>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</si>
  <si>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</si>
  <si>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</si>
  <si>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</si>
  <si>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</si>
  <si>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</si>
  <si>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</si>
  <si>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</si>
  <si>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</si>
  <si>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</si>
  <si>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</si>
  <si>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</si>
  <si>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</si>
  <si>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</si>
  <si>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</si>
  <si>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</si>
  <si>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</si>
  <si>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</si>
  <si>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</si>
  <si>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</si>
  <si>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</si>
  <si>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</si>
  <si>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</si>
  <si>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</si>
  <si>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</si>
  <si>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</si>
  <si>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</si>
  <si>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</si>
  <si>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</si>
  <si>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</si>
  <si>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</si>
  <si>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</si>
  <si>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</si>
  <si>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</si>
  <si>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</si>
  <si>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</si>
  <si>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</si>
  <si>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</si>
  <si>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</si>
  <si>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</si>
  <si>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</si>
  <si>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</si>
  <si>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</si>
  <si>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</si>
  <si>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</si>
  <si>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</si>
  <si>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</si>
  <si>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</si>
  <si>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</si>
  <si>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</si>
  <si>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</si>
  <si>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</si>
  <si>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</si>
  <si>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</si>
  <si>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</si>
  <si>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</si>
  <si>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</si>
  <si>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</si>
  <si>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</si>
  <si>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</si>
  <si>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</si>
  <si>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</si>
  <si>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</si>
  <si>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</si>
  <si>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</si>
  <si>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</si>
  <si>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</si>
  <si>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</si>
  <si>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</si>
  <si>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</si>
  <si>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</si>
  <si>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</si>
  <si>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</si>
  <si>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</si>
  <si>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</si>
  <si>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</si>
  <si>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</si>
  <si>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</si>
  <si>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</si>
  <si>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</si>
  <si>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</si>
  <si>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</si>
  <si>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</si>
  <si>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</si>
  <si>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</si>
  <si>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</si>
  <si>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</si>
  <si>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</si>
  <si>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</si>
  <si>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</si>
  <si>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</si>
  <si>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</si>
  <si>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</si>
  <si>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</si>
  <si>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</si>
  <si>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</si>
  <si>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</si>
  <si>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</si>
  <si>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</si>
  <si>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</si>
  <si>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</si>
  <si>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</si>
  <si>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</si>
  <si>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</si>
  <si>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</si>
  <si>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</si>
  <si>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</si>
  <si>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</si>
  <si>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</si>
  <si>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</si>
  <si>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</si>
  <si>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</si>
  <si>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</si>
  <si>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</si>
  <si>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</si>
  <si>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</si>
  <si>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</si>
  <si>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</si>
  <si>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</si>
  <si>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</si>
  <si>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</si>
  <si>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</si>
  <si>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</si>
  <si>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</si>
  <si>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</si>
  <si>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</si>
  <si>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</si>
  <si>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</si>
  <si>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</si>
  <si>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</si>
  <si>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</si>
  <si>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</si>
  <si>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</si>
  <si>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</si>
  <si>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</si>
  <si>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</si>
  <si>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</si>
  <si>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</si>
  <si>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</si>
  <si>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</si>
  <si>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</si>
  <si>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</si>
  <si>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</si>
  <si>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</si>
  <si>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</si>
  <si>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</si>
  <si>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</si>
  <si>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</si>
  <si>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</si>
  <si>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</si>
  <si>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</si>
  <si>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</si>
  <si>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</si>
  <si>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</si>
  <si>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</si>
  <si>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</si>
  <si>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</si>
  <si>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</si>
  <si>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</si>
  <si>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</si>
  <si>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</si>
  <si>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</si>
  <si>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</si>
  <si>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</si>
  <si>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</si>
  <si>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</si>
  <si>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</si>
  <si>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</si>
  <si>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</si>
  <si>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</si>
  <si>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</si>
  <si>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</si>
  <si>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</si>
  <si>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</si>
  <si>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</si>
  <si>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</si>
  <si>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</si>
  <si>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</si>
  <si>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</si>
  <si>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</si>
  <si>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</si>
  <si>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</si>
  <si>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</si>
  <si>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</si>
  <si>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</si>
  <si>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</si>
  <si>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</si>
  <si>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</si>
  <si>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</si>
  <si>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</si>
  <si>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</si>
  <si>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</si>
  <si>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</si>
  <si>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</si>
  <si>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</si>
  <si>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</si>
  <si>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</si>
  <si>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</si>
  <si>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</si>
  <si>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</si>
  <si>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</si>
  <si>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</si>
  <si>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</si>
  <si>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</si>
  <si>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</si>
  <si>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</si>
  <si>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</si>
  <si>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</si>
  <si>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</si>
  <si>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</si>
  <si>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</si>
  <si>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</si>
  <si>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</si>
  <si>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</si>
  <si>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</si>
  <si>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</si>
  <si>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</si>
  <si>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</si>
  <si>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</si>
  <si>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</si>
  <si>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</si>
  <si>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</si>
  <si>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</si>
  <si>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</si>
  <si>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</si>
  <si>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</si>
  <si>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</si>
  <si>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</si>
  <si>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</si>
  <si>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</si>
  <si>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</si>
  <si>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</si>
  <si>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</si>
  <si>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</si>
  <si>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</si>
  <si>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</si>
  <si>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</si>
  <si>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</si>
  <si>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</si>
  <si>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</si>
  <si>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</si>
  <si>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</si>
  <si>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</si>
  <si>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</si>
  <si>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</si>
  <si>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</si>
  <si>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</si>
  <si>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</si>
  <si>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</si>
  <si>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</si>
  <si>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</si>
  <si>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</si>
  <si>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</si>
  <si>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</si>
  <si>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</si>
  <si>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</si>
  <si>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</si>
  <si>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</si>
  <si>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</si>
  <si>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</si>
  <si>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</si>
  <si>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</si>
  <si>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</si>
  <si>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</si>
  <si>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</si>
  <si>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</si>
  <si>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</si>
  <si>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</si>
  <si>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</si>
  <si>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</si>
  <si>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</si>
  <si>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</si>
  <si>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</si>
  <si>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</si>
  <si>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</si>
  <si>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</si>
  <si>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</si>
  <si>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</si>
  <si>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</si>
  <si>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</si>
  <si>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</si>
  <si>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</si>
  <si>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</si>
  <si>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</si>
  <si>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</si>
  <si>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</si>
  <si>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</si>
  <si>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</si>
  <si>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</si>
  <si>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</si>
  <si>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</si>
  <si>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</si>
  <si>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</si>
  <si>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</si>
  <si>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</si>
  <si>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</si>
  <si>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</si>
  <si>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</si>
  <si>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</si>
  <si>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</si>
  <si>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</si>
  <si>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</si>
  <si>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</si>
  <si>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</si>
  <si>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</si>
  <si>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</si>
  <si>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</si>
  <si>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</si>
  <si>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</si>
  <si>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</si>
  <si>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</si>
  <si>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</si>
  <si>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</si>
  <si>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</si>
  <si>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</si>
  <si>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</si>
  <si>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</si>
  <si>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</si>
  <si>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</si>
  <si>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</si>
  <si>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</si>
  <si>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</si>
  <si>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</si>
  <si>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</si>
  <si>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</si>
  <si>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</si>
  <si>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</si>
  <si>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</si>
  <si>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</si>
  <si>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</si>
  <si>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</si>
  <si>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</si>
  <si>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</si>
  <si>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</si>
  <si>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</si>
  <si>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</si>
  <si>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</si>
  <si>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</si>
  <si>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</si>
  <si>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</si>
  <si>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</si>
  <si>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</si>
  <si>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</si>
  <si>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</si>
  <si>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</si>
  <si>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</si>
  <si>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</si>
  <si>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</si>
  <si>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</si>
  <si>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</si>
  <si>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</si>
  <si>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</si>
  <si>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</si>
  <si>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</si>
  <si>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</si>
  <si>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</si>
  <si>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</si>
  <si>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</si>
  <si>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</si>
  <si>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</si>
  <si>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</si>
  <si>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</si>
  <si>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</si>
  <si>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</si>
  <si>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</si>
  <si>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</si>
  <si>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</si>
  <si>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</si>
  <si>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</si>
  <si>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</si>
  <si>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</si>
  <si>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</si>
  <si>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</si>
  <si>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</si>
  <si>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</si>
  <si>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</si>
  <si>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</si>
  <si>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</si>
  <si>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</si>
  <si>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</si>
  <si>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</si>
  <si>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</si>
  <si>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</si>
  <si>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</si>
  <si>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</si>
  <si>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</si>
  <si>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</si>
  <si>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</si>
  <si>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</si>
  <si>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</si>
  <si>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</si>
  <si>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</si>
  <si>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</si>
  <si>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</si>
  <si>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</si>
  <si>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</si>
  <si>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</si>
  <si>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</si>
  <si>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</si>
  <si>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</si>
  <si>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</si>
  <si>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</si>
  <si>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</si>
  <si>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</si>
  <si>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</si>
  <si>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</si>
  <si>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</si>
  <si>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</si>
  <si>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</si>
  <si>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</si>
  <si>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</si>
  <si>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</si>
  <si>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</si>
  <si>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</si>
  <si>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</si>
  <si>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</si>
  <si>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</si>
  <si>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</si>
  <si>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</si>
  <si>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</si>
  <si>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</si>
  <si>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</si>
  <si>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</si>
  <si>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</si>
  <si>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</si>
  <si>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</si>
  <si>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</si>
  <si>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</si>
  <si>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</si>
  <si>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</si>
  <si>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</si>
  <si>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</si>
  <si>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</si>
  <si>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</si>
  <si>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</si>
  <si>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</si>
  <si>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</si>
  <si>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</si>
  <si>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</si>
  <si>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</si>
  <si>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</si>
  <si>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</si>
  <si>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</si>
  <si>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</si>
  <si>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</si>
  <si>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</si>
  <si>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</si>
  <si>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</si>
  <si>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</si>
  <si>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</si>
  <si>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</si>
  <si>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</si>
  <si>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</si>
  <si>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</si>
  <si>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</si>
  <si>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</si>
  <si>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</si>
  <si>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</si>
  <si>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</si>
  <si>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</si>
  <si>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</si>
  <si>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</si>
  <si>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</si>
  <si>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</si>
  <si>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</si>
  <si>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</si>
  <si>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</si>
  <si>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</si>
  <si>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</si>
  <si>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</si>
  <si>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</si>
  <si>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</si>
  <si>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</si>
  <si>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</si>
  <si>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</si>
  <si>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</si>
  <si>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</si>
  <si>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</si>
  <si>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</si>
  <si>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</si>
  <si>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</si>
  <si>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</si>
  <si>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</si>
  <si>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</si>
  <si>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</si>
  <si>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</si>
  <si>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</si>
  <si>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</si>
  <si>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</si>
  <si>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</si>
  <si>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</si>
  <si>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</si>
  <si>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</si>
  <si>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</si>
  <si>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</si>
  <si>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</si>
  <si>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</si>
  <si>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</si>
  <si>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</si>
  <si>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</si>
  <si>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</si>
  <si>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</si>
  <si>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</si>
  <si>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</si>
  <si>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</si>
  <si>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</si>
  <si>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</si>
  <si>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</si>
  <si>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</si>
  <si>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</si>
  <si>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</si>
  <si>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</si>
  <si>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</si>
  <si>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</si>
  <si>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</si>
  <si>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</si>
  <si>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</si>
  <si>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</si>
  <si>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</si>
  <si>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</si>
  <si>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</si>
  <si>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</si>
  <si>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</si>
  <si>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</si>
  <si>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</si>
  <si>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</si>
  <si>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</si>
  <si>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</si>
  <si>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</si>
  <si>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</si>
  <si>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</si>
  <si>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</si>
  <si>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</si>
  <si>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</si>
  <si>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</si>
  <si>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</si>
  <si>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</si>
  <si>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</si>
  <si>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</si>
  <si>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</si>
  <si>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</si>
  <si>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</si>
  <si>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</si>
  <si>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</si>
  <si>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</si>
  <si>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</si>
  <si>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</si>
  <si>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</si>
  <si>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</si>
  <si>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</si>
  <si>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</si>
  <si>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</si>
  <si>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</si>
  <si>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</si>
  <si>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</si>
  <si>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</si>
  <si>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</si>
  <si>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</si>
  <si>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</si>
  <si>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</si>
  <si>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</si>
  <si>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</si>
  <si>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</si>
  <si>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</si>
  <si>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</si>
  <si>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</si>
  <si>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</si>
  <si>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</si>
  <si>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</si>
  <si>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</si>
  <si>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</si>
  <si>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</si>
  <si>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</si>
  <si>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</si>
  <si>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</si>
  <si>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</si>
  <si>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</si>
  <si>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</si>
  <si>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</si>
  <si>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</si>
  <si>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</si>
  <si>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</si>
  <si>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</si>
  <si>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</si>
  <si>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</si>
  <si>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</si>
  <si>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</si>
  <si>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</si>
  <si>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</si>
  <si>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</si>
  <si>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</si>
  <si>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</si>
  <si>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</si>
  <si>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</si>
  <si>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</si>
  <si>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</si>
  <si>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</si>
  <si>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</si>
  <si>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</si>
  <si>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</si>
  <si>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</si>
  <si>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</si>
  <si>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</si>
  <si>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</si>
  <si>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</si>
  <si>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</si>
  <si>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</si>
  <si>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</si>
  <si>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</si>
  <si>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</si>
  <si>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</si>
  <si>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</si>
  <si>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</si>
  <si>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</si>
  <si>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</si>
  <si>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</si>
  <si>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</si>
  <si>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</si>
  <si>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</si>
  <si>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</si>
  <si>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</si>
  <si>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</si>
  <si>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</si>
  <si>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</si>
  <si>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</si>
  <si>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</si>
  <si>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</si>
  <si>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</si>
  <si>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</si>
  <si>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</si>
  <si>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</si>
  <si>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</si>
  <si>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</si>
  <si>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</si>
  <si>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</si>
  <si>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</si>
  <si>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</si>
  <si>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</si>
  <si>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</si>
  <si>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</si>
  <si>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</si>
  <si>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</si>
  <si>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</si>
  <si>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</si>
  <si>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</si>
  <si>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</si>
  <si>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</si>
  <si>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</si>
  <si>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</si>
  <si>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</si>
  <si>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</si>
  <si>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</si>
  <si>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</si>
  <si>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</si>
  <si>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</si>
  <si>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</si>
  <si>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</si>
  <si>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</si>
  <si>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</si>
  <si>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</si>
  <si>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</si>
  <si>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</si>
  <si>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</si>
  <si>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</si>
  <si>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</si>
  <si>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</si>
  <si>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</si>
  <si>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</si>
  <si>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</si>
  <si>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</si>
  <si>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</si>
  <si>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</si>
  <si>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</si>
  <si>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</si>
  <si>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</si>
  <si>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</si>
  <si>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</si>
  <si>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</si>
  <si>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</si>
  <si>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</si>
  <si>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</si>
  <si>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</si>
  <si>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</si>
  <si>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</si>
  <si>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</si>
  <si>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</si>
  <si>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</si>
  <si>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</si>
  <si>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</si>
  <si>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</si>
  <si>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</si>
  <si>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</si>
  <si>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</si>
  <si>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</si>
  <si>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</si>
  <si>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</si>
  <si>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</si>
  <si>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</si>
  <si>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</si>
  <si>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</si>
  <si>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</si>
  <si>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</si>
  <si>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</si>
  <si>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</si>
  <si>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</si>
  <si>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</si>
  <si>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</si>
  <si>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</si>
  <si>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</si>
  <si>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</si>
  <si>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</si>
  <si>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</si>
  <si>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</si>
  <si>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</si>
  <si>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</si>
  <si>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</si>
  <si>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</si>
  <si>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</si>
  <si>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</si>
  <si>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</si>
  <si>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</si>
  <si>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</si>
  <si>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</si>
  <si>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</si>
  <si>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</si>
  <si>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</si>
  <si>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</si>
  <si>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</si>
  <si>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</si>
  <si>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</si>
  <si>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</si>
  <si>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</si>
  <si>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</si>
  <si>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</si>
  <si>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</si>
  <si>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</si>
  <si>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</si>
  <si>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</si>
  <si>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</si>
  <si>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</si>
  <si>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</si>
  <si>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</si>
  <si>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</si>
  <si>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</si>
  <si>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</si>
  <si>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</si>
  <si>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</si>
  <si>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</si>
  <si>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</si>
  <si>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</si>
  <si>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</si>
  <si>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</si>
  <si>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</si>
  <si>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</si>
  <si>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</si>
  <si>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</si>
  <si>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</si>
  <si>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</si>
  <si>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</si>
  <si>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</si>
  <si>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</si>
  <si>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</si>
  <si>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</si>
  <si>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</si>
  <si>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</si>
  <si>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</si>
  <si>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</si>
  <si>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</si>
  <si>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</si>
  <si>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</si>
  <si>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</si>
  <si>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</si>
  <si>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</si>
  <si>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</si>
  <si>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</si>
  <si>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</si>
  <si>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</si>
  <si>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</si>
  <si>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</si>
  <si>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</si>
  <si>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</si>
  <si>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</si>
  <si>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</si>
  <si>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</si>
  <si>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</si>
  <si>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</si>
  <si>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</si>
  <si>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</si>
  <si>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</si>
  <si>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</si>
  <si>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</si>
  <si>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</si>
  <si>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</si>
  <si>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</si>
  <si>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</si>
  <si>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</si>
  <si>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</si>
  <si>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</si>
  <si>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</si>
  <si>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</si>
  <si>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</si>
  <si>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</si>
  <si>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</si>
  <si>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</si>
  <si>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</si>
  <si>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</si>
  <si>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</si>
  <si>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</si>
  <si>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</si>
  <si>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</si>
  <si>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</si>
  <si>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</si>
  <si>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</si>
  <si>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</si>
  <si>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</si>
  <si>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</si>
  <si>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</si>
  <si>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</si>
  <si>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</si>
  <si>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</si>
  <si>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</si>
  <si>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</si>
  <si>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</si>
  <si>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</si>
  <si>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</si>
  <si>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</si>
  <si>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</si>
  <si>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</si>
  <si>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</si>
  <si>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</si>
  <si>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</si>
  <si>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</si>
  <si>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</si>
  <si>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</si>
  <si>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</si>
  <si>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</si>
  <si>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</si>
  <si>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</si>
  <si>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</si>
  <si>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</si>
  <si>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</si>
  <si>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</si>
  <si>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</si>
  <si>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</si>
  <si>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</si>
  <si>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</si>
  <si>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</si>
  <si>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</si>
  <si>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</si>
  <si>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</si>
  <si>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</si>
  <si>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</si>
  <si>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</si>
  <si>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</si>
  <si>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</si>
  <si>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</si>
  <si>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</si>
  <si>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</si>
  <si>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</si>
  <si>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</si>
  <si>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</si>
  <si>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</si>
  <si>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</si>
  <si>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</si>
  <si>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</si>
  <si>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</si>
  <si>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</si>
  <si>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</si>
  <si>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</si>
  <si>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</si>
  <si>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</si>
  <si>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</si>
  <si>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</si>
  <si>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</si>
  <si>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</si>
  <si>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</si>
  <si>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</si>
  <si>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</si>
  <si>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</si>
  <si>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</si>
  <si>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</si>
  <si>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</si>
  <si>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</si>
  <si>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</si>
  <si>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</si>
  <si>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</si>
  <si>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</si>
  <si>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</si>
  <si>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</si>
  <si>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</si>
  <si>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</si>
  <si>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</si>
  <si>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</si>
  <si>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</si>
  <si>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</si>
  <si>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</si>
  <si>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</si>
  <si>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</si>
  <si>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</si>
  <si>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</si>
  <si>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</si>
  <si>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</si>
  <si>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</si>
  <si>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</si>
  <si>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</si>
  <si>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</si>
  <si>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</si>
  <si>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</si>
  <si>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</si>
  <si>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</si>
  <si>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</si>
  <si>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</si>
  <si>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</si>
  <si>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</si>
  <si>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</si>
  <si>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</si>
  <si>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</si>
  <si>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</si>
  <si>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</si>
  <si>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</si>
  <si>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</si>
  <si>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</si>
  <si>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</si>
  <si>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</si>
  <si>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</si>
  <si>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</si>
  <si>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</si>
  <si>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</si>
  <si>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</si>
  <si>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</si>
  <si>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</si>
  <si>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</si>
  <si>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</si>
  <si>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</si>
  <si>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</si>
  <si>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</si>
  <si>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</si>
  <si>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</si>
  <si>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</si>
  <si>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</si>
  <si>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</si>
  <si>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</si>
  <si>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</si>
  <si>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</si>
  <si>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</si>
  <si>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</si>
  <si>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</si>
  <si>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</si>
  <si>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</si>
  <si>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</si>
  <si>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</si>
  <si>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</si>
  <si>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</si>
  <si>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</si>
  <si>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</si>
  <si>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</si>
  <si>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</si>
  <si>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</si>
  <si>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</si>
  <si>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</si>
  <si>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</si>
  <si>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</si>
  <si>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</si>
  <si>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</si>
  <si>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</si>
  <si>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</si>
  <si>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</si>
  <si>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</si>
  <si>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</si>
  <si>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</si>
  <si>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</si>
  <si>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</si>
  <si>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</si>
  <si>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</si>
  <si>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</si>
  <si>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</si>
  <si>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</si>
  <si>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</si>
  <si>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</si>
  <si>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</si>
  <si>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</si>
  <si>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</si>
  <si>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</si>
  <si>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</si>
  <si>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</si>
  <si>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</si>
  <si>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</si>
  <si>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</si>
  <si>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</si>
  <si>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</si>
  <si>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</si>
  <si>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</si>
  <si>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</si>
  <si>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</si>
  <si>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</si>
  <si>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</si>
  <si>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</si>
  <si>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</si>
  <si>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</si>
  <si>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</si>
  <si>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</si>
  <si>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</si>
  <si>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</si>
  <si>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</si>
  <si>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</si>
  <si>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</si>
  <si>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</si>
  <si>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</si>
  <si>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</si>
  <si>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</si>
  <si>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</si>
  <si>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</si>
  <si>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</si>
  <si>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</si>
  <si>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</si>
  <si>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</si>
  <si>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</si>
  <si>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</si>
  <si>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</si>
  <si>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</si>
  <si>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</si>
  <si>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</si>
  <si>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</si>
  <si>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</si>
  <si>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</si>
  <si>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</si>
  <si>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</si>
  <si>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</si>
  <si>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</si>
  <si>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</si>
  <si>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</si>
  <si>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</si>
  <si>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</si>
  <si>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</si>
  <si>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</si>
  <si>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</si>
  <si>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</si>
  <si>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</si>
  <si>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</si>
  <si>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</si>
  <si>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</si>
  <si>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</si>
  <si>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</si>
  <si>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</si>
  <si>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</si>
  <si>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</si>
  <si>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</si>
  <si>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</si>
  <si>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</si>
  <si>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</si>
  <si>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</si>
  <si>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</si>
  <si>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</si>
  <si>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</si>
  <si>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</si>
  <si>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</si>
  <si>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</si>
  <si>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</si>
  <si>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</si>
  <si>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</si>
  <si>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</si>
  <si>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</si>
  <si>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</si>
  <si>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</si>
  <si>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</si>
  <si>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</si>
  <si>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</si>
  <si>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</si>
  <si>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</si>
  <si>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</si>
  <si>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</si>
  <si>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</si>
  <si>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</si>
  <si>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</si>
  <si>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</si>
  <si>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</si>
  <si>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</si>
  <si>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</si>
  <si>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</si>
  <si>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</si>
  <si>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</si>
  <si>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</si>
  <si>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</si>
  <si>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</si>
  <si>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</si>
  <si>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</si>
  <si>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</si>
  <si>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</si>
  <si>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</si>
  <si>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</si>
  <si>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</si>
  <si>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</si>
  <si>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</si>
  <si>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</si>
  <si>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</si>
  <si>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</si>
  <si>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</si>
  <si>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</si>
  <si>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</si>
  <si>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</si>
  <si>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</si>
  <si>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</si>
  <si>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</si>
  <si>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</si>
  <si>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</si>
  <si>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</si>
  <si>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</si>
  <si>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</si>
  <si>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</si>
  <si>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</si>
  <si>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</si>
  <si>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</si>
  <si>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</si>
  <si>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</si>
  <si>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</si>
  <si>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</si>
  <si>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</si>
  <si>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</si>
  <si>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</si>
  <si>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</si>
  <si>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</si>
  <si>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</si>
  <si>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</si>
  <si>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</si>
  <si>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</si>
  <si>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</si>
  <si>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</si>
  <si>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</si>
  <si>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</si>
  <si>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</si>
  <si>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</si>
  <si>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</si>
  <si>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</si>
  <si>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</si>
  <si>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</si>
  <si>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</si>
  <si>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</si>
  <si>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</si>
  <si>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</si>
  <si>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</si>
  <si>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</si>
  <si>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</si>
  <si>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</si>
  <si>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</si>
  <si>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</si>
  <si>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</si>
  <si>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</si>
  <si>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</si>
  <si>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</si>
  <si>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</si>
  <si>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</si>
  <si>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</si>
  <si>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</si>
  <si>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</si>
  <si>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</si>
  <si>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</si>
  <si>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</si>
  <si>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</si>
  <si>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</si>
  <si>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</si>
  <si>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</si>
  <si>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</si>
  <si>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</si>
  <si>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</si>
  <si>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</si>
  <si>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</si>
  <si>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</si>
  <si>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</si>
  <si>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</si>
  <si>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</si>
  <si>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</si>
  <si>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</si>
  <si>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</si>
  <si>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</si>
  <si>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</si>
  <si>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</si>
  <si>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</si>
  <si>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</si>
  <si>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</si>
  <si>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</si>
  <si>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</si>
  <si>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</si>
  <si>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</si>
  <si>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</si>
  <si>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</si>
  <si>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</si>
  <si>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</si>
  <si>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</si>
  <si>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</si>
  <si>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</si>
  <si>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</si>
  <si>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</si>
  <si>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</si>
  <si>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</si>
  <si>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</si>
  <si>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</si>
  <si>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</si>
  <si>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</si>
  <si>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</si>
  <si>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</si>
  <si>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</si>
  <si>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</si>
  <si>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</si>
  <si>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</si>
  <si>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</si>
  <si>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</si>
  <si>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</si>
  <si>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</si>
  <si>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</si>
  <si>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</si>
  <si>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</si>
  <si>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</si>
  <si>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</si>
  <si>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</si>
  <si>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</si>
  <si>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</si>
  <si>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</si>
  <si>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</si>
  <si>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</si>
  <si>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</si>
  <si>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</si>
  <si>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</si>
  <si>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</si>
  <si>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</si>
  <si>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</si>
  <si>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</si>
  <si>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</si>
  <si>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</si>
  <si>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</si>
  <si>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</si>
  <si>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</si>
  <si>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</si>
  <si>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</si>
  <si>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</si>
  <si>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</si>
  <si>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</si>
  <si>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</si>
  <si>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</si>
  <si>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</si>
  <si>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</si>
  <si>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</si>
  <si>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</si>
  <si>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</si>
  <si>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</si>
  <si>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</si>
  <si>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</si>
  <si>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</si>
  <si>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</si>
  <si>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</si>
  <si>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</si>
  <si>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</si>
  <si>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</si>
  <si>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</si>
  <si>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</si>
  <si>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</si>
  <si>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</si>
  <si>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</si>
  <si>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</si>
  <si>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</si>
  <si>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</si>
  <si>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</si>
  <si>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</si>
  <si>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</si>
  <si>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</si>
  <si>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</si>
  <si>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</si>
  <si>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</si>
  <si>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</si>
  <si>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</si>
  <si>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</si>
  <si>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</si>
  <si>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</si>
  <si>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</si>
  <si>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</si>
  <si>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</si>
  <si>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</si>
  <si>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</si>
  <si>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</si>
  <si>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</si>
  <si>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</si>
  <si>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</si>
  <si>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</si>
  <si>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</si>
  <si>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</si>
  <si>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</si>
  <si>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</si>
  <si>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</si>
  <si>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</si>
  <si>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</si>
  <si>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</si>
  <si>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</si>
  <si>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</si>
  <si>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</si>
  <si>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</si>
  <si>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</si>
  <si>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</si>
  <si>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</si>
  <si>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</si>
  <si>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</si>
  <si>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</si>
  <si>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</si>
  <si>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</si>
  <si>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</si>
  <si>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</si>
  <si>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</si>
  <si>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</si>
  <si>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</si>
  <si>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</si>
  <si>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</si>
  <si>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</si>
  <si>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</si>
  <si>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</si>
  <si>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</si>
  <si>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</si>
  <si>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</si>
  <si>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</si>
  <si>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</si>
  <si>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</si>
  <si>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</si>
  <si>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</si>
  <si>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</si>
  <si>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</si>
  <si>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</si>
  <si>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</si>
  <si>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</si>
  <si>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</si>
  <si>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</si>
  <si>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</si>
  <si>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</si>
  <si>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</si>
  <si>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</si>
  <si>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</si>
  <si>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</si>
  <si>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</si>
  <si>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</si>
  <si>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</si>
  <si>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</si>
  <si>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</si>
  <si>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</si>
  <si>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</si>
  <si>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</si>
  <si>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</si>
  <si>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</si>
  <si>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</si>
  <si>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</si>
  <si>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</si>
  <si>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</si>
  <si>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</si>
  <si>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</si>
  <si>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</si>
  <si>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</si>
  <si>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</si>
  <si>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</si>
  <si>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</si>
  <si>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</si>
  <si>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</si>
  <si>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</si>
  <si>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</si>
  <si>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</si>
  <si>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</si>
  <si>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</si>
  <si>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</si>
  <si>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</si>
  <si>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</si>
  <si>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</si>
  <si>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</si>
  <si>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</si>
  <si>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</si>
  <si>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</si>
  <si>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</si>
  <si>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</si>
  <si>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</si>
  <si>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</si>
  <si>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</si>
  <si>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</si>
  <si>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</si>
  <si>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</si>
  <si>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</si>
  <si>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</si>
  <si>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</si>
  <si>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</si>
  <si>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</si>
  <si>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</si>
  <si>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</si>
  <si>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</si>
  <si>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</si>
  <si>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</si>
  <si>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</si>
  <si>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</si>
  <si>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</si>
  <si>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</si>
  <si>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</si>
  <si>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</si>
  <si>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</si>
  <si>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</si>
  <si>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</si>
  <si>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</si>
  <si>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</si>
  <si>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</si>
  <si>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</si>
  <si>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</si>
  <si>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</si>
  <si>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</si>
  <si>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</si>
  <si>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</si>
  <si>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</si>
  <si>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</si>
  <si>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</si>
  <si>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</si>
  <si>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</si>
  <si>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</si>
  <si>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</si>
  <si>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</si>
  <si>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</si>
  <si>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</si>
  <si>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</si>
  <si>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</si>
  <si>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</si>
  <si>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</si>
  <si>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</si>
  <si>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</si>
  <si>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</si>
  <si>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</si>
  <si>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</si>
  <si>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</si>
  <si>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</si>
  <si>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</si>
  <si>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</si>
  <si>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</si>
  <si>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</si>
  <si>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</si>
  <si>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</si>
  <si>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</si>
  <si>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</si>
  <si>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</si>
  <si>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</si>
  <si>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</si>
  <si>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</si>
  <si>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</si>
  <si>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</si>
  <si>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</si>
  <si>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</si>
  <si>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</si>
  <si>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</si>
  <si>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</si>
  <si>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</si>
  <si>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</si>
  <si>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</si>
  <si>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</si>
  <si>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</si>
  <si>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</si>
  <si>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</si>
  <si>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</si>
  <si>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</si>
  <si>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</si>
  <si>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</si>
  <si>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</si>
  <si>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</si>
  <si>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</si>
  <si>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</si>
  <si>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</si>
  <si>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</si>
  <si>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</si>
  <si>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</si>
  <si>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</si>
  <si>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</si>
  <si>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</si>
  <si>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</si>
  <si>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</si>
  <si>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</si>
  <si>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</si>
  <si>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</si>
  <si>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</si>
  <si>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</si>
  <si>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</si>
  <si>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</si>
  <si>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</si>
  <si>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</si>
  <si>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</si>
  <si>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</si>
  <si>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</si>
  <si>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</si>
  <si>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</si>
  <si>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</si>
  <si>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</si>
  <si>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</si>
  <si>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</si>
  <si>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</si>
  <si>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</si>
  <si>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</si>
  <si>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</si>
  <si>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</si>
  <si>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</si>
  <si>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</si>
  <si>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</si>
  <si>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</si>
  <si>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</si>
  <si>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</si>
  <si>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</si>
  <si>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</si>
  <si>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</si>
  <si>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</si>
  <si>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</si>
  <si>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</si>
  <si>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</si>
  <si>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</si>
  <si>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</si>
  <si>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</si>
  <si>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</si>
  <si>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</si>
  <si>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</si>
  <si>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</si>
  <si>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</si>
  <si>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</si>
  <si>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</si>
  <si>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</si>
  <si>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</si>
  <si>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</si>
  <si>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</si>
  <si>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</si>
  <si>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</si>
  <si>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</si>
  <si>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</si>
  <si>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</si>
  <si>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</si>
  <si>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</si>
  <si>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</si>
  <si>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</si>
  <si>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</si>
  <si>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</si>
  <si>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</si>
  <si>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</si>
  <si>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</si>
  <si>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</si>
  <si>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</si>
  <si>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</si>
  <si>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</si>
  <si>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</si>
  <si>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</si>
  <si>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</si>
  <si>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</si>
  <si>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</si>
  <si>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</si>
  <si>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</si>
  <si>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</si>
  <si>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</si>
  <si>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</si>
  <si>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</si>
  <si>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</si>
  <si>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</si>
  <si>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</si>
  <si>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</si>
  <si>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</si>
  <si>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</si>
  <si>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</si>
  <si>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</si>
  <si>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</si>
  <si>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</si>
  <si>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</si>
  <si>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</si>
  <si>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</si>
  <si>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</si>
  <si>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</si>
  <si>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</si>
  <si>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</si>
  <si>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</si>
  <si>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</si>
  <si>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</si>
  <si>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</si>
  <si>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</si>
  <si>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</si>
  <si>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</si>
  <si>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</si>
  <si>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</si>
  <si>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</si>
  <si>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</si>
  <si>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</si>
  <si>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</si>
  <si>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</si>
  <si>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</si>
  <si>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</si>
  <si>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</si>
  <si>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</si>
  <si>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</si>
  <si>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</si>
  <si>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</si>
  <si>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</si>
  <si>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</si>
  <si>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</si>
  <si>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</si>
  <si>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</si>
  <si>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</si>
  <si>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</si>
  <si>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</si>
  <si>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</si>
  <si>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</si>
  <si>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</si>
  <si>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</si>
  <si>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</si>
  <si>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</si>
  <si>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</si>
  <si>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</si>
  <si>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</si>
  <si>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</si>
  <si>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</si>
  <si>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</si>
  <si>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</si>
  <si>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</si>
  <si>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</si>
  <si>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</si>
  <si>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</si>
  <si>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</si>
  <si>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</si>
  <si>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</si>
  <si>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</si>
  <si>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</si>
  <si>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</si>
  <si>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</si>
  <si>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</si>
  <si>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</si>
  <si>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</si>
  <si>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</si>
  <si>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</si>
  <si>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</si>
  <si>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</si>
  <si>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</si>
  <si>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</si>
  <si>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</si>
  <si>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</si>
  <si>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</si>
  <si>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</si>
  <si>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</si>
  <si>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</si>
  <si>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</si>
  <si>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</si>
  <si>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</si>
  <si>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</si>
  <si>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</si>
  <si>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</si>
  <si>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</si>
  <si>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</si>
  <si>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</si>
  <si>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</si>
  <si>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</si>
  <si>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</si>
  <si>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</si>
  <si>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</si>
  <si>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</si>
  <si>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</si>
  <si>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</si>
  <si>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</si>
  <si>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</si>
  <si>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</si>
  <si>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</si>
  <si>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</si>
  <si>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</si>
  <si>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</si>
  <si>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</si>
  <si>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</si>
  <si>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</si>
  <si>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</si>
  <si>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</si>
  <si>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</si>
  <si>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</si>
  <si>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</si>
  <si>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</si>
  <si>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</si>
  <si>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</si>
  <si>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</si>
  <si>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</si>
  <si>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</si>
  <si>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</si>
  <si>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</si>
  <si>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</si>
  <si>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</si>
  <si>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</si>
  <si>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</si>
  <si>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</si>
  <si>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</si>
  <si>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</si>
  <si>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</si>
  <si>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</si>
  <si>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</si>
  <si>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</si>
  <si>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</si>
  <si>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</si>
  <si>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</si>
  <si>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</si>
  <si>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</si>
  <si>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</si>
  <si>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</si>
  <si>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</si>
  <si>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</si>
  <si>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</si>
  <si>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</si>
  <si>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</si>
  <si>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</si>
  <si>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</si>
  <si>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</si>
  <si>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</si>
  <si>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</si>
  <si>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</si>
  <si>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</si>
  <si>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</si>
  <si>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</si>
  <si>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</si>
  <si>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</si>
  <si>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</si>
  <si>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</si>
  <si>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</si>
  <si>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</si>
  <si>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</si>
  <si>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</si>
  <si>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</si>
  <si>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</si>
  <si>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</si>
  <si>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</si>
  <si>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</si>
  <si>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</si>
  <si>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</si>
  <si>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</si>
  <si>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</si>
  <si>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</si>
  <si>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</si>
  <si>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</si>
  <si>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</si>
  <si>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</si>
  <si>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</si>
  <si>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</si>
  <si>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</si>
  <si>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</si>
  <si>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</si>
  <si>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</si>
  <si>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</si>
  <si>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</si>
  <si>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</si>
  <si>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</si>
  <si>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</si>
  <si>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</si>
  <si>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</si>
  <si>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</si>
  <si>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</si>
  <si>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</si>
  <si>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</si>
  <si>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</si>
  <si>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</si>
  <si>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</si>
  <si>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</si>
  <si>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</si>
  <si>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</si>
  <si>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</si>
  <si>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</si>
  <si>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</si>
  <si>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</si>
  <si>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</si>
  <si>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</si>
  <si>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</si>
  <si>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</si>
  <si>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</si>
  <si>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</si>
  <si>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</si>
  <si>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</si>
  <si>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</si>
  <si>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</si>
  <si>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</si>
  <si>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</si>
  <si>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</si>
  <si>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</si>
  <si>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</si>
  <si>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</si>
  <si>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</si>
  <si>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</si>
  <si>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</si>
  <si>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</si>
  <si>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</si>
  <si>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</si>
  <si>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</si>
  <si>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</si>
  <si>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</si>
  <si>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</si>
  <si>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</si>
  <si>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</si>
  <si>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</si>
  <si>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</si>
  <si>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</si>
  <si>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</si>
  <si>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</si>
  <si>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</si>
  <si>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</si>
  <si>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</si>
  <si>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</si>
  <si>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</si>
  <si>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</si>
  <si>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</si>
  <si>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</si>
  <si>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</si>
  <si>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</si>
  <si>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</si>
  <si>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</si>
  <si>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</si>
  <si>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</si>
  <si>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</si>
  <si>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</si>
  <si>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</si>
  <si>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</si>
  <si>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</si>
  <si>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</si>
  <si>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</si>
  <si>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</si>
  <si>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</si>
  <si>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</si>
  <si>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</si>
  <si>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</si>
  <si>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</si>
  <si>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</si>
  <si>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</si>
  <si>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</si>
  <si>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</si>
  <si>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</si>
  <si>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</si>
  <si>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</si>
  <si>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</si>
  <si>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</si>
  <si>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</si>
  <si>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</si>
  <si>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</si>
  <si>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</si>
  <si>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</si>
  <si>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</si>
  <si>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</si>
  <si>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</si>
  <si>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</si>
  <si>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</si>
  <si>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</si>
  <si>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</si>
  <si>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</si>
  <si>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</si>
  <si>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</si>
  <si>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</si>
  <si>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</si>
  <si>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</si>
  <si>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</si>
  <si>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</si>
  <si>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</si>
  <si>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</si>
  <si>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</si>
  <si>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</si>
  <si>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</si>
  <si>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</si>
  <si>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</si>
  <si>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</si>
  <si>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</si>
  <si>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</si>
  <si>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</si>
  <si>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</si>
  <si>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</si>
  <si>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</si>
  <si>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</si>
  <si>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</si>
  <si>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</si>
  <si>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</si>
  <si>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</si>
  <si>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</si>
  <si>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</si>
  <si>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</si>
  <si>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</si>
  <si>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</si>
  <si>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</si>
  <si>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</si>
  <si>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</si>
  <si>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</si>
  <si>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</si>
  <si>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</si>
  <si>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</si>
  <si>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</si>
  <si>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</si>
  <si>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</si>
  <si>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</si>
  <si>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</si>
  <si>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</si>
  <si>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</si>
  <si>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</si>
  <si>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</si>
  <si>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</si>
  <si>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</si>
  <si>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</si>
  <si>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</si>
  <si>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</si>
  <si>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</si>
  <si>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</si>
  <si>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</si>
  <si>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</si>
  <si>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</si>
  <si>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</si>
  <si>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</si>
  <si>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</si>
  <si>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</si>
  <si>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</si>
  <si>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</si>
  <si>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</si>
  <si>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</si>
  <si>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</si>
  <si>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</si>
  <si>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</si>
  <si>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</si>
  <si>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</si>
  <si>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</si>
  <si>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</si>
  <si>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</si>
  <si>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</si>
  <si>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</si>
  <si>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</si>
  <si>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</si>
  <si>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</si>
  <si>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</si>
  <si>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</si>
  <si>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</si>
  <si>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</si>
  <si>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</si>
  <si>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</si>
  <si>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</si>
  <si>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</si>
  <si>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</si>
  <si>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</si>
  <si>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</si>
  <si>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</si>
  <si>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</si>
  <si>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</si>
  <si>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</si>
  <si>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</si>
  <si>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</si>
  <si>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</si>
  <si>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</si>
  <si>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</si>
  <si>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</si>
  <si>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</si>
  <si>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</si>
  <si>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</si>
  <si>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</si>
  <si>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</si>
  <si>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</si>
  <si>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</si>
  <si>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</si>
  <si>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</si>
  <si>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</si>
  <si>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</si>
  <si>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</si>
  <si>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</si>
  <si>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</si>
  <si>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</si>
  <si>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</si>
  <si>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</si>
  <si>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</si>
  <si>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</si>
  <si>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</si>
  <si>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</si>
  <si>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</si>
  <si>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</si>
  <si>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</si>
  <si>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</si>
  <si>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</si>
  <si>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</si>
  <si>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</si>
  <si>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</si>
  <si>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</si>
  <si>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</si>
  <si>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</si>
  <si>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</si>
  <si>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</si>
  <si>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</si>
  <si>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</si>
  <si>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</si>
  <si>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</si>
  <si>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</si>
  <si>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</si>
  <si>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</si>
  <si>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</si>
  <si>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</si>
  <si>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</si>
  <si>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</si>
  <si>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</si>
  <si>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</si>
  <si>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</si>
  <si>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</si>
  <si>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</si>
  <si>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</si>
  <si>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</si>
  <si>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</si>
  <si>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</si>
  <si>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</si>
  <si>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</si>
  <si>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</si>
  <si>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</si>
  <si>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</si>
  <si>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</si>
  <si>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</si>
  <si>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</si>
  <si>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</si>
  <si>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</si>
  <si>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</si>
  <si>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</si>
  <si>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</si>
  <si>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</si>
  <si>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</si>
  <si>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</si>
  <si>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</si>
  <si>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</si>
  <si>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</si>
  <si>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</si>
  <si>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</si>
  <si>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</si>
  <si>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</si>
  <si>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</si>
  <si>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</si>
  <si>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</si>
  <si>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</si>
  <si>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</si>
  <si>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</si>
  <si>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</si>
  <si>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</si>
  <si>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</si>
  <si>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</si>
  <si>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</si>
  <si>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</si>
  <si>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</si>
  <si>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</si>
  <si>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</si>
  <si>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</si>
  <si>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</si>
  <si>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</si>
  <si>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</si>
  <si>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</si>
  <si>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</si>
  <si>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</si>
  <si>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</si>
  <si>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</si>
  <si>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</si>
  <si>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</si>
  <si>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</si>
  <si>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</si>
  <si>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</si>
  <si>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</si>
  <si>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</si>
  <si>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</si>
  <si>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</si>
  <si>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</si>
  <si>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</si>
  <si>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</si>
  <si>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</si>
  <si>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</si>
  <si>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</si>
  <si>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</si>
  <si>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</si>
  <si>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</si>
  <si>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</si>
  <si>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</si>
  <si>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</si>
  <si>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</si>
  <si>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</si>
  <si>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</si>
  <si>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</si>
  <si>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</si>
  <si>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</si>
  <si>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</si>
  <si>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</si>
  <si>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</si>
  <si>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</si>
  <si>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</si>
  <si>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</si>
  <si>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</si>
  <si>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</si>
  <si>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</si>
  <si>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</si>
  <si>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</si>
  <si>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</si>
  <si>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</si>
  <si>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</si>
  <si>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</si>
  <si>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</si>
  <si>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</si>
  <si>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</si>
  <si>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</si>
  <si>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</si>
  <si>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</si>
  <si>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</si>
  <si>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</si>
  <si>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</si>
  <si>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</si>
  <si>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</si>
  <si>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</si>
  <si>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</si>
  <si>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</si>
  <si>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</si>
  <si>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</si>
  <si>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</si>
  <si>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</si>
  <si>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</si>
  <si>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</si>
  <si>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</si>
  <si>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</si>
  <si>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</si>
  <si>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</si>
  <si>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</si>
  <si>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</si>
  <si>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</si>
  <si>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</si>
  <si>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</si>
  <si>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</si>
  <si>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</si>
  <si>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</si>
  <si>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</si>
  <si>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</si>
  <si>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</si>
  <si>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</si>
  <si>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</si>
  <si>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</si>
  <si>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</si>
  <si>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</si>
  <si>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</si>
  <si>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</si>
  <si>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</si>
  <si>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</si>
  <si>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</si>
  <si>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</si>
  <si>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</si>
  <si>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</si>
  <si>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</si>
  <si>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</si>
  <si>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</si>
  <si>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</si>
  <si>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</si>
  <si>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</si>
  <si>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</si>
  <si>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</si>
  <si>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</si>
  <si>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</si>
  <si>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</si>
  <si>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</si>
  <si>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</si>
  <si>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</si>
  <si>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</si>
  <si>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</si>
  <si>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</si>
  <si>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</si>
  <si>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</si>
  <si>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</si>
  <si>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</si>
  <si>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</si>
  <si>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</si>
  <si>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</si>
  <si>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</si>
  <si>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</si>
  <si>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</si>
  <si>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</si>
  <si>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</si>
  <si>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</si>
  <si>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</si>
  <si>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</si>
  <si>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</si>
  <si>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</si>
  <si>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</si>
  <si>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</si>
  <si>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</si>
  <si>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</si>
  <si>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</si>
  <si>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</si>
  <si>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</si>
  <si>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</si>
  <si>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</si>
  <si>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</si>
  <si>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</si>
  <si>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</si>
  <si>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</si>
  <si>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</si>
  <si>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</si>
  <si>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</si>
  <si>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</si>
  <si>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</si>
  <si>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</si>
  <si>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</si>
  <si>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</si>
  <si>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</si>
  <si>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</si>
  <si>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</si>
  <si>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</si>
  <si>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</si>
  <si>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</si>
  <si>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</si>
  <si>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</si>
  <si>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</si>
  <si>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</si>
  <si>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</si>
  <si>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</si>
  <si>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</si>
  <si>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</si>
  <si>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</si>
  <si>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</si>
  <si>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</si>
  <si>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</si>
  <si>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</si>
  <si>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</si>
  <si>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</si>
  <si>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</si>
  <si>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</si>
  <si>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</si>
  <si>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</si>
  <si>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</si>
  <si>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</si>
  <si>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</si>
  <si>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</si>
  <si>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</si>
  <si>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</si>
  <si>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</si>
  <si>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</si>
  <si>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</si>
  <si>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</si>
  <si>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</si>
  <si>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</si>
  <si>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</si>
  <si>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</si>
  <si>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</si>
  <si>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</si>
  <si>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</si>
  <si>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</si>
  <si>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</si>
  <si>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</si>
  <si>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</si>
  <si>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</si>
  <si>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</si>
  <si>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</si>
  <si>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</si>
  <si>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</si>
  <si>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</si>
  <si>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</si>
  <si>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</si>
  <si>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</si>
  <si>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</si>
  <si>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</si>
  <si>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</si>
  <si>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</si>
  <si>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</si>
  <si>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</si>
  <si>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</si>
  <si>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</si>
  <si>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</si>
  <si>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</si>
  <si>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</si>
  <si>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</si>
  <si>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</si>
  <si>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</si>
  <si>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</si>
  <si>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</si>
  <si>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</si>
  <si>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</si>
  <si>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</si>
  <si>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</si>
  <si>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</si>
  <si>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</si>
  <si>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</si>
  <si>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</si>
  <si>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</si>
  <si>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</si>
  <si>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</si>
  <si>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</si>
  <si>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</si>
  <si>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</si>
  <si>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</si>
  <si>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</si>
  <si>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</si>
  <si>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</si>
  <si>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</si>
  <si>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</si>
  <si>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</si>
  <si>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</si>
  <si>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</si>
  <si>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</si>
  <si>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</si>
  <si>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</si>
  <si>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</si>
  <si>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</si>
  <si>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</si>
  <si>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</si>
  <si>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</si>
  <si>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</si>
  <si>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</si>
  <si>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</si>
  <si>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</si>
  <si>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</si>
  <si>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</si>
  <si>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</si>
  <si>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</si>
  <si>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</si>
  <si>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</si>
  <si>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</si>
  <si>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</si>
  <si>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</si>
  <si>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</si>
  <si>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</si>
  <si>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</si>
  <si>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</si>
  <si>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</si>
  <si>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</si>
  <si>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</si>
  <si>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</si>
  <si>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</si>
  <si>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</si>
  <si>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</si>
  <si>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</si>
  <si>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</si>
  <si>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</si>
  <si>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</si>
  <si>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</si>
  <si>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</si>
  <si>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</si>
  <si>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</si>
  <si>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</si>
  <si>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</si>
  <si>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</si>
  <si>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</si>
  <si>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</si>
  <si>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</si>
  <si>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</si>
  <si>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</si>
  <si>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</si>
  <si>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</si>
  <si>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</si>
  <si>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</si>
  <si>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</si>
  <si>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</si>
  <si>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</si>
  <si>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</si>
  <si>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</si>
  <si>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</si>
  <si>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</si>
  <si>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</si>
  <si>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</si>
  <si>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</si>
  <si>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</si>
  <si>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</si>
  <si>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</si>
  <si>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</si>
  <si>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</si>
  <si>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</si>
  <si>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</si>
  <si>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</si>
  <si>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</si>
  <si>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</si>
  <si>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</si>
  <si>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</si>
  <si>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</si>
  <si>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</si>
  <si>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</si>
  <si>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</si>
  <si>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</si>
  <si>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</si>
  <si>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</si>
  <si>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</si>
  <si>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</si>
  <si>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</si>
  <si>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</si>
  <si>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</si>
  <si>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</si>
  <si>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</si>
  <si>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</si>
  <si>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</si>
  <si>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</si>
  <si>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</si>
  <si>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</si>
  <si>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</si>
  <si>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</si>
  <si>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</si>
  <si>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</si>
  <si>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</si>
  <si>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</si>
  <si>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</si>
  <si>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</si>
  <si>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</si>
  <si>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</si>
  <si>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</si>
  <si>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</si>
  <si>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</si>
  <si>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</si>
  <si>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</si>
  <si>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</si>
  <si>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</si>
  <si>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</si>
  <si>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</si>
  <si>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</si>
  <si>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</si>
  <si>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</si>
  <si>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</si>
  <si>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</si>
  <si>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</si>
  <si>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</si>
  <si>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</si>
  <si>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</si>
  <si>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</si>
  <si>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</si>
  <si>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</si>
  <si>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</si>
  <si>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</si>
  <si>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</si>
  <si>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</si>
  <si>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</si>
  <si>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</si>
  <si>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</si>
  <si>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</si>
  <si>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</si>
  <si>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</si>
  <si>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</si>
  <si>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</si>
  <si>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</si>
  <si>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</si>
  <si>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</si>
  <si>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</si>
  <si>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</si>
  <si>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</si>
  <si>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</si>
  <si>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</si>
  <si>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</si>
  <si>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</si>
  <si>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</si>
  <si>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</si>
  <si>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</si>
  <si>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</si>
  <si>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</si>
  <si>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</si>
  <si>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</si>
  <si>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</si>
  <si>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</si>
  <si>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</si>
  <si>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</si>
  <si>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</si>
  <si>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</si>
  <si>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</si>
  <si>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</si>
  <si>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</si>
  <si>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</si>
  <si>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</si>
  <si>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</si>
  <si>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</si>
  <si>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</si>
  <si>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</si>
  <si>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</si>
  <si>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</si>
  <si>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</si>
  <si>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</si>
  <si>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</si>
  <si>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</si>
  <si>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</si>
  <si>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</si>
  <si>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</si>
  <si>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</si>
  <si>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</si>
  <si>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</si>
  <si>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</si>
  <si>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</si>
  <si>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</si>
  <si>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</si>
  <si>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</si>
  <si>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</si>
  <si>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</si>
  <si>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</si>
  <si>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</si>
  <si>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</si>
  <si>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</si>
  <si>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</si>
  <si>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</si>
  <si>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</si>
  <si>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</si>
  <si>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</si>
  <si>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</si>
  <si>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</si>
  <si>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</si>
  <si>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</si>
  <si>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</si>
  <si>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</si>
  <si>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</si>
  <si>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</si>
  <si>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</si>
  <si>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</si>
  <si>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</si>
  <si>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</si>
  <si>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</si>
  <si>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</si>
  <si>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</si>
  <si>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</si>
  <si>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</si>
  <si>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</si>
  <si>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</si>
  <si>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</si>
  <si>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</si>
  <si>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</si>
  <si>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</si>
  <si>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</si>
  <si>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</si>
  <si>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</si>
  <si>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</si>
  <si>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</si>
  <si>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</si>
  <si>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</si>
  <si>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</si>
  <si>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</si>
  <si>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</si>
  <si>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</si>
  <si>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</si>
  <si>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</si>
  <si>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</si>
  <si>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</si>
  <si>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</si>
  <si>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</si>
  <si>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</si>
  <si>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</si>
  <si>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</si>
  <si>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</si>
  <si>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</si>
  <si>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</si>
  <si>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</si>
  <si>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</si>
  <si>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</si>
  <si>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</si>
  <si>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</si>
  <si>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</si>
  <si>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</si>
  <si>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</si>
  <si>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</si>
  <si>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</si>
  <si>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</si>
  <si>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</si>
  <si>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</si>
  <si>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</si>
  <si>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</si>
  <si>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</si>
  <si>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</si>
  <si>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</si>
  <si>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</si>
  <si>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</si>
  <si>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</si>
  <si>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</si>
  <si>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</si>
  <si>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</si>
  <si>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</si>
  <si>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</si>
  <si>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</si>
  <si>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</si>
  <si>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</si>
  <si>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</si>
  <si>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</si>
  <si>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</si>
  <si>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</si>
  <si>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</si>
  <si>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</si>
  <si>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</si>
  <si>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</si>
  <si>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</si>
  <si>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</si>
  <si>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</si>
  <si>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</si>
  <si>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</si>
  <si>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</si>
  <si>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</si>
  <si>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</si>
  <si>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</si>
  <si>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</si>
  <si>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</si>
  <si>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</si>
  <si>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</si>
  <si>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</si>
  <si>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</si>
  <si>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</si>
  <si>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</si>
  <si>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</si>
  <si>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</si>
  <si>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</si>
  <si>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</si>
  <si>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</si>
  <si>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</si>
  <si>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</si>
  <si>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</si>
  <si>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</si>
  <si>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</si>
  <si>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</si>
  <si>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</si>
  <si>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</si>
  <si>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</si>
  <si>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</si>
  <si>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</si>
  <si>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</si>
  <si>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</si>
  <si>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</si>
  <si>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</si>
  <si>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</si>
  <si>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</si>
  <si>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</si>
  <si>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</si>
  <si>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</si>
  <si>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</si>
  <si>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</si>
  <si>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</si>
  <si>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</si>
  <si>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</si>
  <si>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</si>
  <si>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</si>
  <si>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</si>
  <si>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</si>
  <si>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</si>
  <si>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</si>
  <si>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</si>
  <si>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</si>
  <si>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</si>
  <si>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</si>
  <si>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</si>
  <si>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</si>
  <si>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</si>
  <si>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</si>
  <si>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</si>
  <si>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</si>
  <si>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</si>
  <si>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</si>
  <si>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</si>
  <si>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</si>
  <si>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</si>
  <si>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</si>
  <si>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</si>
  <si>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</si>
  <si>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</si>
  <si>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</si>
  <si>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</si>
  <si>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</si>
  <si>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</si>
  <si>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</si>
  <si>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</si>
  <si>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</si>
  <si>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</si>
  <si>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</si>
  <si>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</si>
  <si>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</si>
  <si>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</si>
  <si>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</si>
  <si>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</si>
  <si>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</si>
  <si>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</si>
  <si>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</si>
  <si>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</si>
  <si>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</si>
  <si>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</si>
  <si>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</si>
  <si>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</si>
  <si>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</si>
  <si>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</si>
  <si>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</si>
  <si>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</si>
  <si>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</si>
  <si>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</si>
  <si>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</si>
  <si>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</si>
  <si>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</si>
  <si>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</si>
  <si>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</si>
  <si>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</si>
  <si>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</si>
  <si>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</si>
  <si>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</si>
  <si>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</si>
  <si>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</si>
  <si>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</si>
  <si>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</si>
  <si>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</si>
  <si>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</si>
  <si>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</si>
  <si>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</si>
  <si>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</si>
  <si>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</si>
  <si>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</si>
  <si>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</si>
  <si>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</si>
  <si>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</si>
  <si>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</si>
  <si>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</si>
  <si>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</si>
  <si>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</si>
  <si>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</si>
  <si>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</si>
  <si>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</si>
  <si>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</si>
  <si>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</si>
  <si>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</si>
  <si>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</si>
  <si>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</si>
  <si>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</si>
  <si>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</si>
  <si>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</si>
  <si>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</si>
  <si>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</si>
  <si>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</si>
  <si>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</si>
  <si>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</si>
  <si>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</si>
  <si>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</si>
  <si>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</si>
  <si>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</si>
  <si>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</si>
  <si>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</si>
  <si>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</si>
  <si>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</si>
  <si>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</si>
  <si>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</si>
  <si>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</si>
  <si>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</si>
  <si>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</si>
  <si>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</si>
  <si>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</si>
  <si>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</si>
  <si>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</si>
  <si>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</si>
  <si>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</si>
  <si>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</si>
  <si>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</si>
  <si>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</si>
  <si>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</si>
  <si>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</si>
  <si>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</si>
  <si>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</si>
  <si>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</si>
  <si>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</si>
  <si>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</si>
  <si>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</si>
  <si>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</si>
  <si>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</si>
  <si>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</si>
  <si>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</si>
  <si>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</si>
  <si>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</si>
  <si>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</si>
  <si>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</si>
  <si>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</si>
  <si>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</si>
  <si>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</si>
  <si>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</si>
  <si>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</si>
  <si>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</si>
  <si>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</si>
  <si>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</si>
  <si>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</si>
  <si>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</si>
  <si>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</si>
  <si>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</si>
  <si>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</si>
  <si>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</si>
  <si>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</si>
  <si>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</si>
  <si>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</si>
  <si>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</si>
  <si>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</si>
  <si>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</si>
  <si>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</si>
  <si>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</si>
  <si>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</si>
  <si>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</si>
  <si>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</si>
  <si>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</si>
  <si>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</si>
  <si>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</si>
  <si>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</si>
  <si>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</si>
  <si>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</si>
  <si>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</si>
  <si>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</si>
  <si>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</si>
  <si>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</si>
  <si>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</si>
  <si>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</si>
  <si>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</si>
  <si>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</si>
  <si>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</si>
  <si>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</si>
  <si>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</si>
  <si>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</si>
  <si>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</si>
  <si>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</si>
  <si>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</si>
  <si>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</si>
  <si>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</si>
  <si>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</si>
  <si>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</si>
  <si>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</si>
  <si>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</si>
  <si>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</si>
  <si>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</si>
  <si>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</si>
  <si>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</si>
  <si>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</si>
  <si>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</si>
  <si>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</si>
  <si>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</si>
  <si>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</si>
  <si>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</si>
  <si>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</si>
  <si>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</si>
  <si>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</si>
  <si>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</si>
  <si>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</si>
  <si>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</si>
  <si>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</si>
  <si>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</si>
  <si>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</si>
  <si>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</si>
  <si>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</si>
  <si>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</si>
  <si>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</si>
  <si>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</si>
  <si>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</si>
  <si>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</si>
  <si>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</si>
  <si>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</si>
  <si>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</si>
  <si>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</si>
  <si>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</si>
  <si>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</si>
  <si>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</si>
  <si>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</si>
  <si>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</si>
  <si>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</si>
  <si>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</si>
  <si>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</si>
  <si>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</si>
  <si>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</si>
  <si>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</si>
  <si>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</si>
  <si>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</si>
  <si>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</si>
  <si>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</si>
  <si>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</si>
  <si>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</si>
  <si>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</si>
  <si>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</si>
  <si>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</si>
  <si>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</si>
  <si>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</si>
  <si>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</si>
  <si>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</si>
  <si>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</si>
  <si>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</si>
  <si>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</si>
  <si>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</si>
  <si>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</si>
  <si>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</si>
  <si>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</si>
  <si>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</si>
  <si>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</si>
  <si>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</si>
  <si>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</si>
  <si>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</si>
  <si>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</si>
  <si>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</si>
  <si>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</si>
  <si>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</si>
  <si>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</si>
  <si>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</si>
  <si>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</si>
  <si>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</si>
  <si>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</si>
  <si>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</si>
  <si>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</si>
  <si>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</si>
  <si>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</si>
  <si>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</si>
  <si>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</si>
  <si>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</si>
  <si>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</si>
  <si>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</si>
  <si>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</si>
  <si>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</si>
  <si>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</si>
  <si>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</si>
  <si>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</si>
  <si>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</si>
  <si>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</si>
  <si>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</si>
  <si>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</si>
  <si>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</si>
  <si>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</si>
  <si>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</si>
  <si>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</si>
  <si>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</si>
  <si>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</si>
  <si>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</si>
  <si>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</si>
  <si>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</si>
  <si>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</si>
  <si>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</si>
  <si>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</si>
  <si>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</si>
  <si>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</si>
  <si>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</si>
  <si>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</si>
  <si>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</si>
  <si>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</si>
  <si>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</si>
  <si>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</si>
  <si>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</si>
  <si>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</si>
  <si>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</si>
  <si>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</si>
  <si>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</si>
  <si>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</si>
  <si>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</si>
  <si>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</si>
  <si>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</si>
  <si>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</si>
  <si>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</si>
  <si>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</si>
  <si>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</si>
  <si>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</si>
  <si>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</si>
  <si>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</si>
  <si>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</si>
  <si>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</si>
  <si>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</si>
  <si>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</si>
  <si>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</si>
  <si>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</si>
  <si>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</si>
  <si>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</si>
  <si>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</si>
  <si>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</si>
  <si>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</si>
  <si>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</si>
  <si>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</si>
  <si>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</si>
  <si>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</si>
  <si>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</si>
  <si>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</si>
  <si>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</si>
  <si>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</si>
  <si>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</si>
  <si>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</si>
  <si>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</si>
  <si>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</si>
  <si>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</si>
  <si>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</si>
  <si>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</si>
  <si>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</si>
  <si>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</si>
  <si>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</si>
  <si>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</si>
  <si>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</si>
  <si>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</si>
  <si>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</si>
  <si>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</si>
  <si>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</si>
  <si>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</si>
  <si>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</si>
  <si>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</si>
  <si>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</si>
  <si>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</si>
  <si>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</si>
  <si>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</si>
  <si>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</si>
  <si>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</si>
  <si>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</si>
  <si>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</si>
  <si>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</si>
  <si>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</si>
  <si>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</si>
  <si>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</si>
  <si>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</si>
  <si>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</si>
  <si>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</si>
  <si>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</si>
  <si>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</si>
  <si>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</si>
  <si>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</si>
  <si>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</si>
  <si>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</si>
  <si>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</si>
  <si>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</si>
  <si>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</si>
  <si>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</si>
  <si>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</si>
  <si>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</si>
  <si>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</si>
  <si>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</si>
  <si>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</si>
  <si>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</si>
  <si>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</si>
  <si>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</si>
  <si>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</si>
  <si>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</si>
  <si>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</si>
  <si>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</si>
  <si>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</si>
  <si>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</si>
  <si>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</si>
  <si>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</si>
  <si>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</si>
  <si>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</si>
  <si>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</si>
  <si>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</si>
  <si>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</si>
  <si>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</si>
  <si>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</si>
  <si>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</si>
  <si>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</si>
  <si>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</si>
  <si>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</si>
  <si>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</si>
  <si>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</si>
  <si>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</si>
  <si>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</si>
  <si>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</si>
  <si>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</si>
  <si>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</si>
  <si>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</si>
  <si>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</si>
  <si>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</si>
  <si>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</si>
  <si>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</si>
  <si>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</si>
  <si>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</si>
  <si>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</si>
  <si>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</si>
  <si>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</si>
  <si>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</si>
  <si>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</si>
  <si>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</si>
  <si>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</si>
  <si>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</si>
  <si>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</si>
  <si>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</si>
  <si>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</si>
  <si>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</si>
  <si>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</si>
  <si>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</si>
  <si>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</si>
  <si>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</si>
  <si>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</si>
  <si>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</si>
  <si>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</si>
  <si>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</si>
  <si>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</si>
  <si>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</si>
  <si>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</si>
  <si>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</si>
  <si>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</si>
  <si>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</si>
  <si>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</si>
  <si>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</si>
  <si>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</si>
  <si>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</si>
  <si>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</si>
  <si>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</si>
  <si>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</si>
  <si>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</si>
  <si>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</si>
  <si>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</si>
  <si>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</si>
  <si>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</si>
  <si>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</si>
  <si>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</si>
  <si>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</si>
  <si>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</si>
  <si>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</si>
  <si>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</si>
  <si>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</si>
  <si>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</si>
  <si>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</si>
  <si>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</si>
  <si>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</si>
  <si>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</si>
  <si>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</si>
  <si>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</si>
  <si>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</si>
  <si>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</si>
  <si>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</si>
  <si>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</si>
  <si>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</si>
  <si>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</si>
  <si>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</si>
  <si>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</si>
  <si>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</si>
  <si>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</si>
  <si>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</si>
  <si>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</si>
  <si>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</si>
  <si>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</si>
  <si>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</si>
  <si>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</si>
  <si>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</si>
  <si>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</si>
  <si>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</si>
  <si>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</si>
  <si>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</si>
  <si>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</si>
  <si>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</si>
  <si>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</si>
  <si>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</si>
  <si>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</si>
  <si>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</si>
  <si>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</si>
  <si>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</si>
  <si>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</si>
  <si>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</si>
  <si>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</si>
  <si>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</si>
  <si>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</si>
  <si>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</si>
  <si>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</si>
  <si>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</si>
  <si>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</si>
  <si>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</si>
  <si>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</si>
  <si>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</si>
  <si>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</si>
  <si>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</si>
  <si>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</si>
  <si>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</si>
  <si>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</si>
  <si>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</si>
  <si>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</si>
  <si>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</si>
  <si>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</si>
  <si>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</si>
  <si>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</si>
  <si>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</si>
  <si>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</si>
  <si>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</si>
  <si>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</si>
  <si>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</si>
  <si>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</si>
  <si>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</si>
  <si>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</si>
  <si>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</si>
  <si>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</si>
  <si>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</si>
  <si>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</si>
  <si>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</si>
  <si>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</si>
  <si>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</si>
  <si>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</si>
  <si>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</si>
  <si>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</si>
  <si>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</si>
  <si>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</si>
  <si>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</si>
  <si>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</si>
  <si>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</si>
  <si>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</si>
  <si>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</si>
  <si>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</si>
  <si>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</si>
  <si>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</si>
  <si>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</si>
  <si>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</si>
  <si>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</si>
  <si>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</si>
  <si>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</si>
  <si>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</si>
  <si>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</si>
  <si>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</si>
  <si>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</si>
  <si>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</si>
  <si>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</si>
  <si>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</si>
  <si>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</si>
  <si>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</si>
  <si>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</si>
  <si>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</si>
  <si>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</si>
  <si>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</si>
  <si>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</si>
  <si>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</si>
  <si>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</si>
  <si>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</si>
  <si>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</si>
  <si>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</si>
  <si>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</si>
  <si>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</si>
  <si>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</si>
  <si>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</si>
  <si>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</si>
  <si>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</si>
  <si>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</si>
  <si>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</si>
  <si>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</si>
  <si>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</si>
  <si>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</si>
  <si>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</si>
  <si>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</si>
  <si>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</si>
  <si>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</si>
  <si>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</si>
  <si>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</si>
  <si>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</si>
  <si>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</si>
  <si>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</si>
  <si>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</si>
  <si>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</si>
  <si>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</si>
  <si>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</si>
  <si>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</si>
  <si>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</si>
  <si>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</si>
  <si>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</si>
  <si>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</si>
  <si>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</si>
  <si>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</si>
  <si>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</si>
  <si>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</si>
  <si>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</si>
  <si>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</si>
  <si>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</si>
  <si>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</si>
  <si>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</si>
  <si>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</si>
  <si>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</si>
  <si>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</si>
  <si>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</si>
  <si>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</si>
  <si>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</si>
  <si>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</si>
  <si>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</si>
  <si>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</si>
  <si>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</si>
  <si>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</si>
  <si>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</si>
  <si>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</si>
  <si>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</si>
  <si>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</si>
  <si>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</si>
  <si>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</si>
  <si>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</si>
  <si>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</si>
  <si>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</si>
  <si>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</si>
  <si>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</si>
  <si>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</si>
  <si>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</si>
  <si>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</si>
  <si>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</si>
  <si>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</si>
  <si>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</si>
  <si>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</si>
  <si>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</si>
  <si>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</si>
  <si>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</si>
  <si>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</si>
  <si>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</si>
  <si>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</si>
  <si>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</si>
  <si>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</si>
  <si>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</si>
  <si>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</si>
  <si>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</si>
  <si>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</si>
  <si>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</si>
  <si>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</si>
  <si>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</si>
  <si>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</si>
  <si>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</si>
  <si>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</si>
  <si>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</si>
  <si>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</si>
  <si>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</si>
  <si>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</si>
  <si>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</si>
  <si>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</si>
  <si>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</si>
  <si>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</si>
  <si>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</si>
  <si>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</si>
  <si>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</si>
  <si>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</si>
  <si>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</si>
  <si>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</si>
  <si>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</si>
  <si>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</si>
  <si>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</si>
  <si>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</si>
  <si>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</si>
  <si>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</si>
  <si>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</si>
  <si>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</si>
  <si>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</si>
  <si>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</si>
  <si>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</si>
  <si>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</si>
  <si>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</si>
  <si>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</si>
  <si>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</si>
  <si>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</si>
  <si>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</si>
  <si>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</si>
  <si>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</si>
  <si>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</si>
  <si>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</si>
  <si>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</si>
  <si>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</si>
  <si>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</si>
  <si>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</si>
  <si>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</si>
  <si>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</si>
  <si>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</si>
  <si>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</si>
  <si>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</si>
  <si>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</si>
  <si>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</si>
  <si>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</si>
  <si>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</si>
  <si>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</si>
  <si>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</si>
  <si>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</si>
  <si>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</si>
  <si>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</si>
  <si>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</si>
  <si>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</si>
  <si>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</si>
  <si>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</si>
  <si>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</si>
  <si>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</si>
  <si>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</si>
  <si>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</si>
  <si>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</si>
  <si>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</si>
  <si>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</si>
  <si>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</si>
  <si>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</si>
  <si>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</si>
  <si>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</si>
  <si>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</si>
  <si>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</si>
  <si>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</si>
  <si>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</si>
  <si>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</si>
  <si>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</si>
  <si>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</si>
  <si>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</si>
  <si>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</si>
  <si>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</si>
  <si>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</si>
  <si>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</si>
  <si>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</si>
  <si>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</si>
  <si>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</si>
  <si>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</si>
  <si>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</si>
  <si>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</si>
  <si>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</si>
  <si>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</si>
  <si>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</si>
  <si>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</si>
  <si>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</si>
  <si>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</si>
  <si>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</si>
  <si>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</si>
  <si>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</si>
  <si>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</si>
  <si>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</si>
  <si>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</si>
  <si>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</si>
  <si>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</si>
  <si>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</si>
  <si>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</si>
  <si>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</si>
  <si>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</si>
  <si>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</si>
  <si>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</si>
  <si>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</si>
  <si>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</si>
  <si>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</si>
  <si>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</si>
  <si>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</si>
  <si>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</si>
  <si>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</si>
  <si>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</si>
  <si>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</si>
  <si>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</si>
  <si>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</si>
  <si>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</si>
  <si>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</si>
  <si>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</si>
  <si>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</si>
  <si>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</si>
  <si>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</si>
  <si>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</si>
  <si>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</si>
  <si>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</si>
  <si>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</si>
  <si>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</si>
  <si>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</si>
  <si>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</si>
  <si>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</si>
  <si>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</si>
  <si>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</si>
  <si>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</si>
  <si>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</si>
  <si>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</si>
  <si>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</si>
  <si>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</si>
  <si>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</si>
  <si>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</si>
  <si>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</si>
  <si>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</si>
  <si>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</si>
  <si>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</si>
  <si>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</si>
  <si>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</si>
  <si>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</si>
  <si>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</si>
  <si>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</si>
  <si>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</si>
  <si>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</si>
  <si>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</si>
  <si>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</si>
  <si>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</si>
  <si>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</si>
  <si>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</si>
  <si>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</si>
  <si>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</si>
  <si>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</si>
  <si>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</si>
  <si>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</si>
  <si>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</si>
  <si>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</si>
  <si>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</si>
  <si>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</si>
  <si>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</si>
  <si>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</si>
  <si>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</si>
  <si>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</si>
  <si>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</si>
  <si>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</si>
  <si>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</si>
  <si>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</si>
  <si>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</si>
  <si>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</si>
  <si>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</si>
  <si>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</si>
  <si>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</si>
  <si>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</si>
  <si>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</si>
  <si>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</si>
  <si>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</si>
  <si>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</si>
  <si>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</si>
  <si>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</si>
  <si>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</si>
  <si>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</si>
  <si>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</si>
  <si>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</si>
  <si>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</si>
  <si>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</si>
  <si>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</si>
  <si>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</si>
  <si>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</si>
  <si>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</si>
  <si>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</si>
  <si>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</si>
  <si>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</si>
  <si>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</si>
  <si>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</si>
  <si>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</si>
  <si>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</si>
  <si>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</si>
  <si>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</si>
  <si>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</si>
  <si>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</si>
  <si>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</si>
  <si>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</si>
  <si>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</si>
  <si>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</si>
  <si>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</si>
  <si>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</si>
  <si>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</si>
  <si>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</si>
  <si>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</si>
  <si>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</si>
  <si>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</si>
  <si>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</si>
  <si>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</si>
  <si>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</si>
  <si>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</si>
  <si>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</si>
  <si>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</si>
  <si>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</si>
  <si>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</si>
  <si>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</si>
  <si>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</si>
  <si>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</si>
  <si>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</si>
  <si>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</si>
  <si>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</si>
  <si>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</si>
  <si>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</si>
  <si>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</si>
  <si>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</si>
  <si>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</si>
  <si>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</si>
  <si>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</si>
  <si>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</si>
  <si>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</si>
  <si>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</si>
  <si>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</si>
  <si>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</si>
  <si>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</si>
  <si>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</si>
  <si>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</si>
  <si>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</si>
  <si>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</si>
  <si>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</si>
  <si>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</si>
  <si>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</si>
  <si>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</si>
  <si>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</si>
  <si>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</si>
  <si>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</si>
  <si>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</si>
  <si>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</si>
  <si>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</si>
  <si>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</si>
  <si>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</si>
  <si>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</si>
  <si>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</si>
  <si>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</si>
  <si>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</si>
  <si>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</si>
  <si>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</si>
  <si>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</si>
  <si>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</si>
  <si>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</si>
  <si>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</si>
  <si>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</si>
  <si>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</si>
  <si>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</si>
  <si>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</si>
  <si>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</si>
  <si>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</si>
  <si>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</si>
  <si>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</si>
  <si>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</si>
  <si>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</si>
  <si>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</si>
  <si>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</si>
  <si>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</si>
  <si>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</si>
  <si>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</si>
  <si>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</si>
  <si>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</si>
  <si>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</si>
  <si>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</si>
  <si>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</si>
  <si>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</si>
  <si>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</si>
  <si>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</si>
  <si>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</si>
  <si>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</si>
  <si>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</si>
  <si>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</si>
  <si>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</si>
  <si>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</si>
  <si>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</si>
  <si>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</si>
  <si>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</si>
  <si>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</si>
  <si>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</si>
  <si>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</si>
  <si>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</si>
  <si>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</si>
  <si>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</si>
  <si>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</si>
  <si>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</si>
  <si>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</si>
  <si>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</si>
  <si>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</si>
  <si>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</si>
  <si>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</si>
  <si>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</si>
  <si>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</si>
  <si>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</si>
  <si>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</si>
  <si>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</si>
  <si>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</si>
  <si>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</si>
  <si>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</si>
  <si>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</si>
  <si>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</si>
  <si>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</si>
  <si>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</si>
  <si>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</si>
  <si>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</si>
  <si>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</si>
  <si>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</si>
  <si>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</si>
  <si>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</si>
  <si>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</si>
  <si>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</si>
  <si>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</si>
  <si>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</si>
  <si>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</si>
  <si>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</si>
  <si>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</si>
  <si>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</si>
  <si>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</si>
  <si>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</si>
  <si>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</si>
  <si>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</si>
  <si>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</si>
  <si>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</si>
  <si>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</si>
  <si>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</si>
  <si>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</si>
  <si>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</si>
  <si>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</si>
  <si>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</si>
  <si>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</si>
  <si>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</si>
  <si>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</si>
  <si>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</si>
  <si>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</si>
  <si>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</si>
  <si>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</si>
  <si>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</si>
  <si>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</si>
  <si>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</si>
  <si>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</si>
  <si>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</si>
  <si>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</si>
  <si>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</si>
  <si>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</si>
  <si>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</si>
  <si>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</si>
  <si>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</si>
  <si>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</si>
  <si>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</si>
  <si>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</si>
  <si>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</si>
  <si>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</si>
  <si>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</si>
  <si>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</si>
  <si>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</si>
  <si>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</si>
  <si>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</si>
  <si>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</si>
  <si>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</si>
  <si>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</si>
  <si>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</si>
  <si>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</si>
  <si>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</si>
  <si>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</si>
  <si>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</si>
  <si>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</si>
  <si>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</si>
  <si>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</si>
  <si>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</si>
  <si>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</si>
  <si>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</si>
  <si>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</si>
  <si>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</si>
  <si>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</si>
  <si>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</si>
  <si>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</si>
  <si>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</si>
  <si>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</si>
  <si>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</si>
  <si>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</si>
  <si>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</si>
  <si>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</si>
  <si>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</si>
  <si>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</si>
  <si>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</si>
  <si>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</si>
  <si>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</si>
  <si>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</si>
  <si>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</si>
  <si>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</si>
  <si>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</si>
  <si>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</si>
  <si>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</si>
  <si>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</si>
  <si>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</si>
  <si>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</si>
  <si>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</si>
  <si>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</si>
  <si>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</si>
  <si>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</si>
  <si>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</si>
  <si>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</si>
  <si>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</si>
  <si>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</si>
  <si>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</si>
  <si>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</si>
  <si>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</si>
  <si>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</si>
  <si>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</si>
  <si>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</si>
  <si>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</si>
  <si>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</si>
  <si>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</si>
  <si>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</si>
  <si>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</si>
  <si>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</si>
  <si>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</si>
  <si>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</si>
  <si>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</si>
  <si>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</si>
  <si>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</si>
  <si>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</si>
  <si>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</si>
  <si>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</si>
  <si>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</si>
  <si>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</si>
  <si>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</si>
  <si>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</si>
  <si>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</si>
  <si>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</si>
  <si>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</si>
  <si>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</si>
  <si>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</si>
  <si>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</si>
  <si>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</si>
  <si>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</si>
  <si>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</si>
  <si>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</si>
  <si>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</si>
  <si>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</si>
  <si>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</si>
  <si>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</si>
  <si>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</si>
  <si>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</si>
  <si>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</si>
  <si>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</si>
  <si>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</si>
  <si>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</si>
  <si>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</si>
  <si>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</si>
  <si>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</si>
  <si>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</si>
  <si>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</si>
  <si>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</si>
  <si>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</si>
  <si>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</si>
  <si>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</si>
  <si>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</si>
  <si>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</si>
  <si>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</si>
  <si>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</si>
  <si>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</si>
  <si>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</si>
  <si>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</si>
  <si>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</si>
  <si>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</si>
  <si>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</si>
  <si>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</si>
  <si>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</si>
  <si>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</si>
  <si>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</si>
  <si>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</si>
  <si>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</si>
  <si>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</si>
  <si>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</si>
  <si>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</si>
  <si>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</si>
  <si>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</si>
  <si>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</si>
  <si>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</si>
  <si>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</si>
  <si>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</si>
  <si>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</si>
  <si>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</si>
  <si>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</si>
  <si>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</si>
  <si>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</si>
  <si>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</si>
  <si>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</si>
  <si>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</si>
  <si>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</si>
  <si>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</si>
  <si>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</si>
  <si>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</si>
  <si>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</si>
  <si>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</si>
  <si>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</si>
  <si>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</si>
  <si>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</si>
  <si>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</si>
  <si>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</si>
  <si>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</si>
  <si>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</si>
  <si>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</si>
  <si>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</si>
  <si>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</si>
  <si>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</si>
  <si>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</si>
  <si>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</si>
  <si>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</si>
  <si>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</si>
  <si>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</si>
  <si>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</si>
  <si>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</si>
  <si>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</si>
  <si>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</si>
  <si>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</si>
  <si>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</si>
  <si>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</si>
  <si>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</si>
  <si>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</si>
  <si>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</si>
  <si>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</si>
  <si>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</si>
  <si>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</si>
  <si>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</si>
  <si>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</si>
  <si>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</si>
  <si>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</si>
  <si>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</si>
  <si>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</si>
  <si>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</si>
  <si>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</si>
  <si>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</si>
  <si>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</si>
  <si>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</si>
  <si>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</si>
  <si>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</si>
  <si>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</si>
  <si>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</si>
  <si>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</si>
  <si>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</si>
  <si>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</si>
  <si>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</si>
  <si>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</si>
  <si>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</si>
  <si>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</si>
  <si>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</si>
  <si>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</si>
  <si>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</si>
  <si>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</si>
  <si>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</si>
  <si>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</si>
  <si>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</si>
  <si>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</si>
  <si>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</si>
  <si>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</si>
  <si>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</si>
  <si>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</si>
  <si>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</si>
  <si>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</si>
  <si>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</si>
  <si>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</si>
  <si>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</si>
  <si>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</si>
  <si>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</si>
  <si>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</si>
  <si>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</si>
  <si>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</si>
  <si>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</si>
  <si>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</si>
  <si>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</si>
  <si>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</si>
  <si>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</si>
  <si>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</si>
  <si>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</si>
  <si>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</si>
  <si>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</si>
  <si>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</si>
  <si>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</si>
  <si>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</si>
  <si>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</si>
  <si>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</si>
  <si>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</si>
  <si>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</si>
  <si>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</si>
  <si>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</si>
  <si>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</si>
  <si>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</si>
  <si>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</si>
  <si>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</si>
  <si>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</si>
  <si>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</si>
  <si>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</si>
  <si>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</si>
  <si>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</si>
  <si>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</si>
  <si>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</si>
  <si>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</si>
  <si>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</si>
  <si>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</si>
  <si>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</si>
  <si>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</si>
  <si>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</si>
  <si>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</si>
  <si>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</si>
  <si>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</si>
  <si>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</si>
  <si>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</si>
  <si>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</si>
  <si>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</si>
  <si>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</si>
  <si>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</si>
  <si>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</si>
  <si>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</si>
  <si>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</si>
  <si>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</si>
  <si>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</si>
  <si>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</si>
  <si>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</si>
  <si>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</si>
  <si>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</si>
  <si>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</si>
  <si>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</si>
  <si>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</si>
  <si>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</si>
  <si>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</si>
  <si>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</si>
  <si>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</si>
  <si>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</si>
  <si>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</si>
  <si>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</si>
  <si>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</si>
  <si>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</si>
  <si>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</si>
  <si>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</si>
  <si>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</si>
  <si>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</si>
  <si>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</si>
  <si>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</si>
  <si>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</si>
  <si>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</si>
  <si>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</si>
  <si>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</si>
  <si>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</si>
  <si>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</si>
  <si>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</si>
  <si>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</si>
  <si>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</si>
  <si>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</si>
  <si>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</si>
  <si>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</si>
  <si>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</si>
  <si>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</si>
  <si>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</si>
  <si>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</si>
  <si>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</si>
  <si>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</si>
  <si>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</si>
  <si>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</si>
  <si>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</si>
  <si>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</si>
  <si>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</si>
  <si>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</si>
  <si>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</si>
  <si>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</si>
  <si>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</si>
  <si>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</si>
  <si>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</si>
  <si>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</si>
  <si>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</si>
  <si>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</si>
  <si>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</si>
  <si>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</si>
  <si>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</si>
  <si>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</si>
  <si>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</si>
  <si>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</si>
  <si>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</si>
  <si>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</si>
  <si>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</si>
  <si>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</si>
  <si>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</si>
  <si>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</si>
  <si>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</si>
  <si>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</si>
  <si>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</si>
  <si>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</si>
  <si>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</si>
  <si>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</si>
  <si>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</si>
  <si>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</si>
  <si>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</si>
  <si>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</si>
  <si>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</si>
  <si>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</si>
  <si>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</si>
  <si>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</si>
  <si>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</si>
  <si>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</si>
  <si>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</si>
  <si>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</si>
  <si>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</si>
  <si>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</si>
  <si>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</si>
  <si>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</si>
  <si>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</si>
  <si>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</si>
  <si>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</si>
  <si>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</si>
  <si>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</si>
  <si>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</si>
  <si>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</si>
  <si>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</si>
  <si>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</si>
  <si>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</si>
  <si>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</si>
  <si>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</si>
  <si>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</si>
  <si>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</si>
  <si>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</si>
  <si>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</si>
  <si>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</si>
  <si>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</si>
  <si>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</si>
  <si>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</si>
  <si>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</si>
  <si>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</si>
  <si>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</si>
  <si>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</si>
  <si>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</si>
  <si>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</si>
  <si>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</si>
  <si>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</si>
  <si>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</si>
  <si>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</si>
  <si>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</si>
  <si>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</si>
  <si>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</si>
  <si>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</si>
  <si>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</si>
  <si>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</si>
  <si>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</si>
  <si>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</si>
  <si>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</si>
  <si>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</si>
  <si>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</si>
  <si>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</si>
  <si>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</si>
  <si>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</si>
  <si>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</si>
  <si>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</si>
  <si>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</si>
  <si>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</si>
  <si>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</si>
  <si>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</si>
  <si>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</si>
  <si>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</si>
  <si>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</si>
  <si>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</si>
  <si>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</si>
  <si>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</si>
  <si>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</si>
  <si>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</si>
  <si>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</si>
  <si>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</si>
  <si>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</si>
  <si>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</si>
  <si>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</si>
  <si>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</si>
  <si>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</si>
  <si>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</si>
  <si>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</si>
  <si>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</si>
  <si>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</si>
  <si>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</si>
  <si>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</si>
  <si>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</si>
  <si>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</si>
  <si>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</si>
  <si>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</si>
  <si>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</si>
  <si>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</si>
  <si>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</si>
  <si>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</si>
  <si>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</si>
  <si>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</si>
  <si>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</si>
  <si>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</si>
  <si>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</si>
  <si>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</si>
  <si>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</si>
  <si>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</si>
  <si>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</si>
  <si>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</si>
  <si>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</si>
  <si>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</si>
  <si>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</si>
  <si>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</si>
  <si>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</si>
  <si>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</si>
  <si>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</si>
  <si>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</si>
  <si>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</si>
  <si>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</si>
  <si>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</si>
  <si>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</si>
  <si>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</si>
  <si>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</si>
  <si>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</si>
  <si>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</si>
  <si>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</si>
  <si>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</si>
  <si>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</si>
  <si>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</si>
  <si>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</si>
  <si>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</si>
  <si>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</si>
  <si>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</si>
  <si>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</si>
  <si>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</si>
  <si>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</si>
  <si>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</si>
  <si>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</si>
  <si>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</si>
  <si>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</si>
  <si>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</si>
  <si>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</si>
  <si>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</si>
  <si>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</si>
  <si>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</si>
  <si>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</si>
  <si>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</si>
  <si>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</si>
  <si>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</si>
  <si>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</si>
  <si>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</si>
  <si>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</si>
  <si>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</si>
  <si>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</si>
  <si>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</si>
  <si>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</si>
  <si>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</si>
  <si>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</si>
  <si>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</si>
  <si>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</si>
  <si>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</si>
  <si>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</si>
  <si>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</si>
  <si>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</si>
  <si>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</si>
  <si>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</si>
  <si>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</si>
  <si>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</si>
  <si>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</si>
  <si>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</si>
  <si>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</si>
  <si>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</si>
  <si>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</si>
  <si>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</si>
  <si>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</si>
  <si>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</si>
  <si>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</si>
  <si>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</si>
  <si>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</si>
  <si>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</si>
  <si>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</si>
  <si>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</si>
  <si>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</si>
  <si>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</si>
  <si>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</si>
  <si>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</si>
  <si>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</si>
  <si>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</si>
  <si>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</si>
  <si>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</si>
  <si>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</si>
  <si>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</si>
  <si>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</si>
  <si>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</si>
  <si>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</si>
  <si>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</si>
  <si>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</si>
  <si>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</si>
  <si>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</si>
  <si>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</si>
  <si>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</si>
  <si>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</si>
  <si>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</si>
  <si>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</si>
  <si>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</si>
  <si>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</si>
  <si>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</si>
  <si>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</si>
  <si>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</si>
  <si>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</si>
  <si>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</si>
  <si>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</si>
  <si>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</si>
  <si>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</si>
  <si>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</si>
  <si>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</si>
  <si>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</si>
  <si>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</si>
  <si>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</si>
  <si>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</si>
  <si>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</si>
  <si>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</si>
  <si>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</si>
  <si>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</si>
  <si>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</si>
  <si>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</si>
  <si>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</si>
  <si>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</si>
  <si>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</si>
  <si>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</si>
  <si>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</si>
  <si>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</si>
  <si>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</si>
  <si>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</si>
  <si>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</si>
  <si>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</si>
  <si>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</si>
  <si>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</si>
  <si>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</si>
  <si>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</si>
  <si>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</si>
  <si>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</si>
  <si>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</si>
  <si>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</si>
  <si>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</si>
  <si>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</si>
  <si>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</si>
  <si>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</si>
  <si>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</si>
  <si>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</si>
  <si>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</si>
  <si>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</si>
  <si>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</si>
  <si>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</si>
  <si>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</si>
  <si>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</si>
  <si>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</si>
  <si>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</si>
  <si>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</si>
  <si>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</si>
  <si>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</si>
  <si>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</si>
  <si>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</si>
  <si>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</si>
  <si>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</si>
  <si>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</si>
  <si>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</si>
  <si>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</si>
  <si>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</si>
  <si>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</si>
  <si>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</si>
  <si>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</si>
  <si>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</si>
  <si>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</si>
  <si>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</si>
  <si>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</si>
  <si>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</si>
  <si>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</si>
  <si>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</si>
  <si>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</si>
  <si>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</si>
  <si>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</si>
  <si>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</si>
  <si>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</si>
  <si>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</si>
  <si>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</si>
  <si>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</si>
  <si>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</si>
  <si>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</si>
  <si>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</si>
  <si>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</si>
  <si>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</si>
  <si>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</si>
  <si>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</si>
  <si>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</si>
  <si>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</si>
  <si>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</si>
  <si>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</si>
  <si>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</si>
  <si>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</si>
  <si>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</si>
  <si>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</si>
  <si>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</si>
  <si>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</si>
  <si>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</si>
  <si>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</si>
  <si>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</si>
  <si>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</si>
  <si>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</si>
  <si>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</si>
  <si>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</si>
  <si>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</si>
  <si>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</si>
  <si>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</si>
  <si>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</si>
  <si>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</si>
  <si>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</si>
  <si>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</si>
  <si>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</si>
  <si>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</si>
  <si>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</si>
  <si>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</si>
  <si>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</si>
  <si>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</si>
  <si>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</si>
  <si>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</si>
  <si>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</si>
  <si>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</si>
  <si>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</si>
  <si>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</si>
  <si>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</si>
  <si>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</si>
  <si>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</si>
  <si>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</si>
  <si>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</si>
  <si>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</si>
  <si>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</si>
  <si>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</si>
  <si>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</si>
  <si>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</si>
  <si>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</si>
  <si>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</si>
  <si>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</si>
  <si>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</si>
  <si>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</si>
  <si>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</si>
  <si>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</si>
  <si>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</si>
  <si>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</si>
  <si>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</si>
  <si>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</si>
  <si>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</si>
  <si>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</si>
  <si>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</si>
  <si>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</si>
  <si>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</si>
  <si>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</si>
  <si>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</si>
  <si>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</si>
  <si>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</si>
  <si>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</si>
  <si>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</si>
  <si>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</si>
  <si>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</si>
  <si>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</si>
  <si>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</si>
  <si>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</si>
  <si>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</si>
  <si>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</si>
  <si>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</si>
  <si>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</si>
  <si>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</si>
  <si>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</si>
  <si>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</si>
  <si>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</si>
  <si>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</si>
  <si>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</si>
  <si>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</si>
  <si>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</si>
  <si>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</si>
  <si>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</si>
  <si>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</si>
  <si>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</si>
  <si>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</si>
  <si>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</si>
  <si>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</si>
  <si>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</si>
  <si>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</si>
  <si>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</si>
  <si>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</si>
  <si>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</si>
  <si>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</si>
  <si>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</si>
  <si>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</si>
  <si>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</si>
  <si>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</si>
  <si>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</si>
  <si>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</si>
  <si>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</si>
  <si>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</si>
  <si>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</si>
  <si>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</si>
  <si>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</si>
  <si>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</si>
  <si>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</si>
  <si>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</si>
  <si>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</si>
  <si>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</si>
  <si>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</si>
  <si>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</si>
  <si>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</si>
  <si>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</si>
  <si>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</si>
  <si>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</si>
  <si>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</si>
  <si>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</si>
  <si>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</si>
  <si>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</si>
  <si>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</si>
  <si>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</si>
  <si>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</si>
  <si>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</si>
  <si>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</si>
  <si>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</si>
  <si>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</si>
  <si>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</si>
  <si>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</si>
  <si>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</si>
  <si>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</si>
  <si>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</si>
  <si>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</si>
  <si>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</si>
  <si>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</si>
  <si>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</si>
  <si>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</si>
  <si>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</si>
  <si>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</si>
  <si>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</si>
  <si>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</si>
  <si>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</si>
  <si>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</si>
  <si>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</si>
  <si>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</si>
  <si>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</si>
  <si>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</si>
  <si>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</si>
  <si>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</si>
  <si>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</si>
  <si>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</si>
  <si>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</si>
  <si>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</si>
  <si>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</si>
  <si>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</si>
  <si>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</si>
  <si>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</si>
  <si>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</si>
  <si>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</si>
  <si>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</si>
  <si>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</si>
  <si>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</si>
  <si>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</si>
  <si>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</si>
  <si>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</si>
  <si>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</si>
  <si>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</si>
  <si>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</si>
  <si>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</si>
  <si>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</si>
  <si>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</si>
  <si>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</si>
  <si>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</si>
  <si>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</si>
  <si>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</si>
  <si>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</si>
  <si>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</si>
  <si>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</si>
  <si>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</si>
  <si>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</si>
  <si>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</si>
  <si>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</si>
  <si>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</si>
  <si>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</si>
  <si>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</si>
  <si>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</si>
  <si>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</si>
  <si>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</si>
  <si>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</si>
  <si>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</si>
  <si>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</si>
  <si>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</si>
  <si>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</si>
  <si>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</si>
  <si>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</si>
  <si>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</si>
  <si>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</si>
  <si>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</si>
  <si>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</si>
  <si>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</si>
  <si>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</si>
  <si>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</si>
  <si>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</si>
  <si>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</si>
  <si>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</si>
  <si>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</si>
  <si>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</si>
  <si>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</si>
  <si>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</si>
  <si>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</si>
  <si>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</si>
  <si>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</si>
  <si>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</si>
  <si>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</si>
  <si>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</si>
  <si>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</si>
  <si>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</si>
  <si>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</si>
  <si>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</si>
  <si>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</si>
  <si>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</si>
  <si>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</si>
  <si>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</si>
  <si>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</si>
  <si>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</si>
  <si>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</si>
  <si>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</si>
  <si>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</si>
  <si>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</si>
  <si>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</si>
  <si>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</si>
  <si>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</si>
  <si>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</si>
  <si>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</si>
  <si>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</si>
  <si>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</si>
  <si>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</si>
  <si>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</si>
  <si>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</si>
  <si>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</si>
  <si>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</si>
  <si>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</si>
  <si>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</si>
  <si>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</si>
  <si>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</si>
  <si>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</si>
  <si>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</si>
  <si>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</si>
  <si>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</si>
  <si>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</si>
  <si>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</si>
  <si>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</si>
  <si>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</si>
  <si>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</si>
  <si>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</si>
  <si>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</si>
  <si>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</si>
  <si>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</si>
  <si>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</si>
  <si>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</si>
  <si>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</si>
  <si>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</si>
  <si>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</si>
  <si>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</si>
  <si>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</si>
  <si>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</si>
  <si>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</si>
  <si>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</si>
  <si>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</si>
  <si>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</si>
  <si>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</si>
  <si>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</si>
  <si>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</si>
  <si>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</si>
  <si>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</si>
  <si>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</si>
  <si>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</si>
  <si>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</si>
  <si>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</si>
  <si>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</si>
  <si>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</si>
  <si>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</si>
  <si>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</si>
  <si>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</si>
  <si>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</si>
  <si>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</si>
  <si>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</si>
  <si>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</si>
  <si>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</si>
  <si>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</si>
  <si>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</si>
  <si>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</si>
  <si>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</si>
  <si>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</si>
  <si>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</si>
  <si>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</si>
  <si>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</si>
  <si>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</si>
  <si>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</si>
  <si>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</si>
  <si>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</si>
  <si>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</si>
  <si>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</si>
  <si>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</si>
  <si>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</si>
  <si>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</si>
  <si>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</si>
  <si>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</si>
  <si>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</si>
  <si>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</si>
  <si>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</si>
  <si>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</si>
  <si>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</si>
  <si>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</si>
  <si>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</si>
  <si>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</si>
  <si>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</si>
  <si>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</si>
  <si>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</si>
  <si>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</si>
  <si>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</si>
  <si>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</si>
  <si>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</si>
  <si>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</si>
  <si>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</si>
  <si>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</si>
  <si>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</si>
  <si>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</si>
  <si>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</si>
  <si>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</si>
  <si>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</si>
  <si>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</si>
  <si>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</si>
  <si>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</si>
  <si>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</si>
  <si>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</si>
  <si>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</si>
  <si>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</si>
  <si>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</si>
  <si>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</si>
  <si>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</si>
  <si>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</si>
  <si>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</si>
  <si>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</si>
  <si>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</si>
  <si>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</si>
  <si>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</si>
  <si>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</si>
  <si>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</si>
  <si>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</si>
  <si>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</si>
  <si>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</si>
  <si>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</si>
  <si>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</si>
  <si>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</si>
  <si>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</si>
  <si>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</si>
  <si>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</si>
  <si>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</si>
  <si>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</si>
  <si>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</si>
  <si>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</si>
  <si>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</si>
  <si>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</si>
  <si>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</si>
  <si>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</si>
  <si>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</si>
  <si>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</si>
  <si>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</si>
  <si>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</si>
  <si>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</si>
  <si>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</si>
  <si>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</si>
  <si>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</si>
  <si>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</si>
  <si>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</si>
  <si>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</si>
  <si>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</si>
  <si>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</si>
  <si>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</si>
  <si>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</si>
  <si>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</si>
  <si>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</si>
  <si>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</si>
  <si>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</si>
  <si>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</si>
  <si>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</si>
  <si>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</si>
  <si>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</si>
  <si>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</si>
  <si>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</si>
  <si>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</si>
  <si>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</si>
  <si>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</si>
  <si>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</si>
  <si>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</si>
  <si>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</si>
  <si>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</si>
  <si>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</si>
  <si>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</si>
  <si>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</si>
  <si>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</si>
  <si>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</si>
  <si>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</si>
  <si>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</si>
  <si>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</si>
  <si>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</si>
  <si>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</si>
  <si>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</si>
  <si>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</si>
  <si>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</si>
  <si>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</si>
  <si>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</si>
  <si>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</si>
  <si>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</si>
  <si>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</si>
  <si>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</si>
  <si>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</si>
  <si>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</si>
  <si>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</si>
  <si>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</si>
  <si>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</si>
  <si>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</si>
  <si>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</si>
  <si>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</si>
  <si>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</si>
  <si>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</si>
  <si>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</si>
  <si>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</si>
  <si>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</si>
  <si>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</si>
  <si>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</si>
  <si>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</si>
  <si>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</si>
  <si>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</si>
  <si>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</si>
  <si>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</si>
  <si>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</si>
  <si>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</si>
  <si>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</si>
  <si>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</si>
  <si>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</si>
  <si>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</si>
  <si>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</si>
  <si>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</si>
  <si>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</si>
  <si>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</si>
  <si>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</si>
  <si>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</si>
  <si>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</si>
  <si>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</si>
  <si>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</si>
  <si>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</si>
  <si>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</si>
  <si>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</si>
  <si>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</si>
  <si>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</si>
  <si>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</si>
  <si>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</si>
  <si>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</si>
  <si>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</si>
  <si>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</si>
  <si>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</si>
  <si>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</si>
  <si>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</si>
  <si>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</si>
  <si>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</si>
  <si>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</si>
  <si>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</si>
  <si>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</si>
  <si>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</si>
  <si>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</si>
  <si>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</si>
  <si>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</si>
  <si>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</si>
  <si>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</si>
  <si>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</si>
  <si>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</si>
  <si>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</si>
  <si>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</si>
  <si>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</si>
  <si>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</si>
  <si>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</si>
  <si>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</si>
  <si>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</si>
  <si>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</si>
  <si>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</si>
  <si>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</si>
  <si>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</si>
  <si>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</si>
  <si>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</si>
  <si>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</si>
  <si>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</si>
  <si>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</si>
  <si>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</si>
  <si>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</si>
  <si>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</si>
  <si>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</si>
  <si>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</si>
  <si>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</si>
  <si>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</si>
  <si>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</si>
  <si>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</si>
  <si>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</si>
  <si>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</si>
  <si>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</si>
  <si>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</si>
  <si>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</si>
  <si>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</si>
  <si>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</si>
  <si>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</si>
  <si>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</si>
  <si>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</si>
  <si>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</si>
  <si>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</si>
  <si>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</si>
  <si>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</si>
  <si>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</si>
  <si>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</si>
  <si>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</si>
  <si>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</si>
  <si>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</si>
  <si>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</si>
  <si>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</si>
  <si>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</si>
  <si>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</si>
  <si>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</si>
  <si>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</si>
  <si>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</si>
  <si>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</si>
  <si>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</si>
  <si>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</si>
  <si>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</si>
  <si>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</si>
  <si>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</si>
  <si>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</si>
  <si>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</si>
  <si>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</si>
  <si>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</si>
  <si>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</si>
  <si>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</si>
  <si>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</si>
  <si>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</si>
  <si>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</si>
  <si>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</si>
  <si>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</si>
  <si>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</si>
  <si>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</si>
  <si>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</si>
  <si>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</si>
  <si>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</si>
  <si>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</si>
  <si>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</si>
  <si>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</si>
  <si>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</si>
  <si>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</si>
  <si>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</si>
  <si>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</si>
  <si>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</si>
  <si>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</si>
  <si>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</si>
  <si>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</si>
  <si>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</si>
  <si>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</si>
  <si>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</si>
  <si>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</si>
  <si>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</si>
  <si>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</si>
  <si>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</si>
  <si>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</si>
  <si>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</si>
  <si>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</si>
  <si>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</si>
  <si>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</si>
  <si>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</si>
  <si>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</si>
  <si>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</si>
  <si>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</si>
  <si>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</si>
  <si>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</si>
  <si>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</si>
  <si>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</si>
  <si>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</si>
  <si>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</si>
  <si>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</si>
  <si>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</si>
  <si>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</si>
  <si>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</si>
  <si>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</si>
  <si>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</si>
  <si>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</si>
  <si>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</si>
  <si>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</si>
  <si>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</si>
  <si>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</si>
  <si>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</si>
  <si>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</si>
  <si>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</si>
  <si>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</si>
  <si>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</si>
  <si>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</si>
  <si>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</si>
  <si>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</si>
  <si>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</si>
  <si>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</si>
  <si>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</si>
  <si>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</si>
  <si>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</si>
  <si>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</si>
  <si>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</si>
  <si>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</si>
  <si>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</si>
  <si>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</si>
  <si>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</si>
  <si>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</si>
  <si>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</si>
  <si>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</si>
  <si>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</si>
  <si>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</si>
  <si>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</si>
  <si>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</si>
  <si>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</si>
  <si>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</si>
  <si>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</si>
  <si>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</si>
  <si>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</si>
  <si>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</si>
  <si>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</si>
  <si>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</si>
  <si>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</si>
  <si>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</si>
  <si>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</si>
  <si>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</si>
  <si>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</si>
  <si>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</si>
  <si>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</si>
  <si>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</si>
  <si>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</si>
  <si>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</si>
  <si>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</si>
  <si>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</si>
  <si>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</si>
  <si>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</si>
  <si>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</si>
  <si>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</si>
  <si>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</si>
  <si>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</si>
  <si>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</si>
  <si>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</si>
  <si>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</si>
  <si>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</si>
  <si>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</si>
  <si>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</si>
  <si>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</si>
  <si>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</si>
  <si>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</si>
  <si>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</si>
  <si>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</si>
  <si>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</si>
  <si>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</si>
  <si>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</si>
  <si>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</si>
  <si>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</si>
  <si>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</si>
  <si>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</si>
  <si>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</si>
  <si>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</si>
  <si>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</si>
  <si>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</si>
  <si>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</si>
  <si>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</si>
  <si>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</si>
  <si>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</si>
  <si>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</si>
  <si>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</si>
  <si>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</si>
  <si>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</si>
  <si>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</si>
  <si>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</si>
  <si>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</si>
  <si>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</si>
  <si>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</si>
  <si>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</si>
  <si>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</si>
  <si>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</si>
  <si>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</si>
  <si>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</si>
  <si>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</si>
  <si>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</si>
  <si>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</si>
  <si>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</si>
  <si>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</si>
  <si>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</si>
  <si>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</si>
  <si>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</si>
  <si>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</si>
  <si>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</si>
  <si>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</si>
  <si>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</si>
  <si>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</si>
  <si>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</si>
  <si>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</si>
  <si>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</si>
  <si>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</si>
  <si>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</si>
  <si>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</si>
  <si>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</si>
  <si>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</si>
  <si>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</si>
  <si>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</si>
  <si>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</si>
  <si>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</si>
  <si>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</si>
  <si>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</si>
  <si>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</si>
  <si>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</si>
  <si>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</si>
  <si>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</si>
  <si>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</si>
  <si>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</si>
  <si>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</si>
  <si>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</si>
  <si>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</si>
  <si>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</si>
  <si>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</si>
  <si>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</si>
  <si>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</si>
  <si>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</si>
  <si>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</si>
  <si>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</si>
  <si>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</si>
  <si>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</si>
  <si>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</si>
  <si>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</si>
  <si>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</si>
  <si>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</si>
  <si>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</si>
  <si>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</si>
  <si>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</si>
  <si>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</si>
  <si>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</si>
  <si>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</si>
  <si>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</si>
  <si>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</si>
  <si>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</si>
  <si>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</si>
  <si>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</si>
  <si>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</si>
  <si>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</si>
  <si>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</si>
  <si>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</si>
  <si>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</si>
  <si>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</si>
  <si>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</si>
  <si>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</si>
  <si>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</si>
  <si>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</si>
  <si>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</si>
  <si>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</si>
  <si>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</si>
  <si>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</si>
  <si>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</si>
  <si>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</si>
  <si>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</si>
  <si>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</si>
  <si>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</si>
  <si>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</si>
  <si>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</si>
  <si>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</si>
  <si>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</si>
  <si>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</si>
  <si>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</si>
  <si>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</si>
  <si>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</si>
  <si>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</si>
  <si>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</si>
  <si>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</si>
  <si>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</si>
  <si>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</si>
  <si>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</si>
  <si>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</si>
  <si>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</si>
  <si>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</si>
  <si>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</si>
  <si>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</si>
  <si>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</si>
  <si>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</si>
  <si>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</si>
  <si>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</si>
  <si>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</si>
  <si>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</si>
  <si>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</si>
  <si>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</si>
  <si>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</si>
  <si>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</si>
  <si>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</si>
  <si>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</si>
  <si>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</si>
  <si>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</si>
  <si>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</si>
  <si>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</si>
  <si>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</si>
  <si>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</si>
  <si>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</si>
  <si>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</si>
  <si>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</si>
  <si>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</si>
  <si>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</si>
  <si>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</si>
  <si>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</si>
  <si>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</si>
  <si>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</si>
  <si>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</si>
  <si>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</si>
  <si>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</si>
  <si>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</si>
  <si>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</si>
  <si>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</si>
  <si>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</si>
  <si>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</si>
  <si>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</si>
  <si>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</si>
  <si>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</si>
  <si>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</si>
  <si>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</si>
  <si>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</si>
  <si>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</si>
  <si>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</si>
  <si>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</si>
  <si>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</si>
  <si>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</si>
  <si>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</si>
  <si>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</si>
  <si>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</si>
  <si>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</si>
  <si>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</si>
  <si>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</si>
  <si>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</si>
  <si>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</si>
  <si>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</si>
  <si>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</si>
  <si>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</si>
  <si>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</si>
  <si>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</si>
  <si>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</si>
  <si>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</si>
  <si>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</si>
  <si>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</si>
  <si>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</si>
  <si>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</si>
  <si>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</si>
  <si>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</si>
  <si>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</si>
  <si>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</si>
  <si>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</si>
  <si>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</si>
  <si>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</si>
  <si>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</si>
  <si>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</si>
  <si>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</si>
  <si>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</si>
  <si>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</si>
  <si>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</si>
  <si>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</si>
  <si>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</si>
  <si>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</si>
  <si>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</si>
  <si>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</si>
  <si>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</si>
  <si>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</si>
  <si>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</si>
  <si>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</si>
  <si>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</si>
  <si>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</si>
  <si>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</si>
  <si>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</si>
  <si>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</si>
  <si>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</si>
  <si>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</si>
  <si>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</si>
  <si>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</si>
  <si>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</si>
  <si>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</si>
  <si>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</si>
  <si>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</si>
  <si>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</si>
  <si>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</si>
  <si>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</si>
  <si>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</si>
  <si>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</si>
  <si>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</si>
  <si>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</si>
  <si>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</si>
  <si>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</si>
  <si>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</si>
  <si>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</si>
  <si>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</si>
  <si>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</si>
  <si>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</si>
  <si>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</si>
  <si>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</si>
  <si>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</si>
  <si>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</si>
  <si>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</si>
  <si>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</si>
  <si>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</si>
  <si>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</si>
  <si>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</si>
  <si>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</si>
  <si>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</si>
  <si>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</si>
  <si>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</si>
  <si>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</si>
  <si>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</si>
  <si>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</si>
  <si>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</si>
  <si>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</si>
  <si>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</si>
  <si>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</si>
  <si>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</si>
  <si>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</si>
  <si>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</si>
  <si>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</si>
  <si>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</si>
  <si>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</si>
  <si>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</si>
  <si>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</si>
  <si>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</si>
  <si>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</si>
  <si>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</si>
  <si>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</si>
  <si>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</si>
  <si>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</si>
  <si>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</si>
  <si>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</si>
  <si>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</si>
  <si>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</si>
  <si>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</si>
  <si>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</si>
  <si>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</si>
  <si>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</si>
  <si>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</si>
  <si>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</si>
  <si>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</si>
  <si>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</si>
  <si>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</si>
  <si>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</si>
  <si>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</si>
  <si>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</si>
  <si>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</si>
  <si>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</si>
  <si>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</si>
  <si>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</si>
  <si>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</si>
  <si>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</si>
  <si>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</si>
  <si>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</si>
  <si>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</si>
  <si>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</si>
  <si>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</si>
  <si>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</si>
  <si>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</si>
  <si>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</si>
  <si>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</si>
  <si>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</si>
  <si>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</si>
  <si>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</si>
  <si>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</si>
  <si>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</si>
  <si>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</si>
  <si>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</si>
  <si>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</si>
  <si>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</si>
  <si>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</si>
  <si>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</si>
  <si>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</si>
  <si>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</si>
  <si>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</si>
  <si>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</si>
  <si>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</si>
  <si>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</si>
  <si>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</si>
  <si>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</si>
  <si>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</si>
  <si>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</si>
  <si>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</si>
  <si>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</si>
  <si>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</si>
  <si>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</si>
  <si>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</si>
  <si>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</si>
  <si>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</si>
  <si>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</si>
  <si>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</si>
  <si>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</si>
  <si>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</si>
  <si>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</si>
  <si>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</si>
  <si>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</si>
  <si>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</si>
  <si>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</si>
  <si>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</si>
  <si>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</si>
  <si>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</si>
  <si>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</si>
  <si>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</si>
  <si>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</si>
  <si>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</si>
  <si>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</si>
  <si>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</si>
  <si>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</si>
  <si>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</si>
  <si>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</si>
  <si>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</si>
  <si>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</si>
  <si>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</si>
  <si>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</si>
  <si>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</si>
  <si>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</si>
  <si>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</si>
  <si>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</si>
  <si>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</si>
  <si>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</si>
  <si>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</si>
  <si>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</si>
  <si>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</si>
  <si>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</si>
  <si>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</si>
  <si>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</si>
  <si>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</si>
  <si>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</si>
  <si>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</si>
  <si>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</si>
  <si>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</si>
  <si>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</si>
  <si>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</si>
  <si>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</si>
  <si>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</si>
  <si>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</si>
  <si>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</si>
  <si>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</si>
  <si>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</si>
  <si>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</si>
  <si>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</si>
  <si>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</si>
  <si>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</si>
  <si>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</si>
  <si>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</si>
  <si>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</si>
  <si>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</si>
  <si>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</si>
  <si>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</si>
  <si>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</si>
  <si>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</si>
  <si>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</si>
  <si>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</si>
  <si>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</si>
  <si>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</si>
  <si>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</si>
  <si>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</si>
  <si>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</si>
  <si>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</si>
  <si>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</si>
  <si>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</si>
  <si>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</si>
  <si>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</si>
  <si>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</si>
  <si>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</si>
  <si>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</si>
  <si>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</si>
  <si>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</si>
  <si>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</si>
  <si>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</si>
  <si>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</si>
  <si>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</si>
  <si>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</si>
  <si>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</si>
  <si>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</si>
  <si>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</si>
  <si>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</si>
  <si>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</si>
  <si>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</si>
  <si>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</si>
  <si>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</si>
  <si>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</si>
  <si>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</si>
  <si>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</si>
  <si>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</si>
  <si>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</si>
  <si>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</si>
  <si>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</si>
  <si>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</si>
  <si>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</si>
  <si>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</si>
  <si>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</si>
  <si>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</si>
  <si>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</si>
  <si>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</si>
  <si>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</si>
  <si>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</si>
  <si>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</si>
  <si>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</si>
  <si>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</si>
  <si>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</si>
  <si>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</si>
  <si>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</si>
  <si>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</si>
  <si>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</si>
  <si>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</si>
  <si>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</si>
  <si>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</si>
  <si>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</si>
  <si>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</si>
  <si>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</si>
  <si>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</si>
  <si>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</si>
  <si>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</si>
  <si>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</si>
  <si>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</si>
  <si>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</si>
  <si>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</si>
  <si>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</si>
  <si>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</si>
  <si>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</si>
  <si>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</si>
  <si>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</si>
  <si>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</si>
  <si>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</si>
  <si>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</si>
  <si>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</si>
  <si>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</si>
  <si>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</si>
  <si>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</si>
  <si>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</si>
  <si>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</si>
  <si>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</si>
  <si>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</si>
  <si>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</si>
  <si>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</si>
  <si>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</si>
  <si>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</si>
  <si>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</si>
  <si>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</si>
  <si>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</si>
  <si>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</si>
  <si>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</si>
  <si>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</si>
  <si>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</si>
  <si>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</si>
  <si>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</si>
  <si>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</si>
  <si>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</si>
  <si>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</si>
  <si>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</si>
  <si>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</si>
  <si>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</si>
  <si>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</si>
  <si>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</si>
  <si>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</si>
  <si>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</si>
  <si>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</si>
  <si>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</si>
  <si>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</si>
  <si>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</si>
  <si>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</si>
  <si>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</si>
  <si>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</si>
  <si>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</si>
  <si>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</si>
  <si>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</si>
  <si>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</si>
  <si>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</si>
  <si>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</si>
  <si>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</si>
  <si>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</si>
  <si>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</si>
  <si>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</si>
  <si>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</si>
  <si>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</si>
  <si>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</si>
  <si>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</si>
  <si>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</si>
  <si>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</si>
  <si>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</si>
  <si>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</si>
  <si>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</si>
  <si>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</si>
  <si>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</si>
  <si>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</si>
  <si>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</si>
  <si>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</si>
  <si>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</si>
  <si>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</si>
  <si>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</si>
  <si>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</si>
  <si>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</si>
  <si>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</si>
  <si>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</si>
  <si>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</si>
  <si>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</si>
  <si>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</si>
  <si>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</si>
  <si>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</si>
  <si>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</si>
  <si>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</si>
  <si>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</si>
  <si>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</si>
  <si>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</si>
  <si>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</si>
  <si>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</si>
  <si>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</si>
  <si>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</si>
  <si>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</si>
  <si>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</si>
  <si>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</si>
  <si>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</si>
  <si>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</si>
  <si>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</si>
  <si>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</si>
  <si>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</si>
  <si>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</si>
  <si>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</si>
  <si>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</si>
  <si>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</si>
  <si>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</si>
  <si>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</si>
  <si>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</si>
  <si>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</si>
  <si>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</si>
  <si>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</si>
  <si>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</si>
  <si>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</si>
  <si>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</si>
  <si>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</si>
  <si>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</si>
  <si>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</si>
  <si>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</si>
  <si>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</si>
  <si>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</si>
  <si>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</si>
  <si>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</si>
  <si>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</si>
  <si>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</si>
  <si>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</si>
  <si>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</si>
  <si>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</si>
  <si>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</si>
  <si>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</si>
  <si>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</si>
  <si>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</si>
  <si>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</si>
  <si>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</si>
  <si>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</si>
  <si>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</si>
  <si>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</si>
  <si>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</si>
  <si>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</si>
  <si>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</si>
  <si>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</si>
  <si>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</si>
  <si>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</si>
  <si>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</si>
  <si>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</si>
  <si>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</si>
  <si>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</si>
  <si>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</si>
  <si>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</si>
  <si>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</si>
  <si>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</si>
  <si>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</si>
  <si>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</si>
  <si>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</si>
  <si>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</si>
  <si>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</si>
  <si>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</si>
  <si>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</si>
  <si>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</si>
  <si>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</si>
  <si>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</si>
  <si>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</si>
  <si>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</si>
  <si>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</si>
  <si>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</si>
  <si>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</si>
  <si>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</si>
  <si>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</si>
  <si>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</si>
  <si>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</si>
  <si>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</si>
  <si>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</si>
  <si>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</si>
  <si>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</si>
  <si>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</si>
  <si>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</si>
  <si>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</si>
  <si>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</si>
  <si>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</si>
  <si>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</si>
  <si>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</si>
  <si>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</si>
  <si>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</si>
  <si>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</si>
  <si>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</si>
  <si>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</si>
  <si>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</si>
  <si>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</si>
  <si>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</si>
  <si>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</si>
  <si>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</si>
  <si>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</si>
  <si>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</si>
  <si>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</si>
  <si>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</si>
  <si>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</si>
  <si>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</si>
  <si>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</si>
  <si>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</si>
  <si>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</si>
  <si>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</si>
  <si>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</si>
  <si>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</si>
  <si>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</si>
  <si>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</si>
  <si>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</si>
  <si>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</si>
  <si>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</si>
  <si>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</si>
  <si>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</si>
  <si>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</si>
  <si>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</si>
  <si>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</si>
  <si>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</si>
  <si>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</si>
  <si>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</si>
  <si>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</si>
  <si>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</si>
  <si>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</si>
  <si>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</si>
  <si>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</si>
  <si>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</si>
  <si>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</si>
  <si>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</si>
  <si>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</si>
  <si>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</si>
  <si>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</si>
  <si>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</si>
  <si>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</si>
  <si>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</si>
  <si>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</si>
  <si>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</si>
  <si>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</si>
  <si>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</si>
  <si>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</si>
  <si>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</si>
  <si>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</si>
  <si>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</si>
  <si>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</si>
  <si>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</si>
  <si>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</si>
  <si>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</si>
  <si>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</si>
  <si>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</si>
  <si>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</si>
  <si>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</si>
  <si>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</si>
  <si>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</si>
  <si>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</si>
  <si>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</si>
  <si>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</si>
  <si>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</si>
  <si>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</si>
  <si>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</si>
  <si>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</si>
  <si>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</si>
  <si>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</si>
  <si>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</si>
  <si>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</si>
  <si>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</si>
  <si>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</si>
  <si>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</si>
  <si>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</si>
  <si>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</si>
  <si>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</si>
  <si>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</si>
  <si>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</si>
  <si>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</si>
  <si>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</si>
  <si>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</si>
  <si>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</si>
  <si>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</si>
  <si>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</si>
  <si>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</si>
  <si>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</si>
  <si>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</si>
  <si>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</si>
  <si>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</si>
  <si>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</si>
  <si>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</si>
  <si>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</si>
  <si>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</si>
  <si>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</si>
  <si>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</si>
  <si>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</si>
  <si>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</si>
  <si>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</si>
  <si>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</si>
  <si>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</si>
  <si>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</si>
  <si>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</si>
  <si>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</si>
  <si>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</si>
  <si>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</si>
  <si>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</si>
  <si>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</si>
  <si>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</si>
  <si>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</si>
  <si>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</si>
  <si>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</si>
  <si>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</si>
  <si>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</si>
  <si>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</si>
  <si>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</si>
  <si>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</si>
  <si>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</si>
  <si>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</si>
  <si>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</si>
  <si>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</si>
  <si>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</si>
  <si>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</si>
  <si>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</si>
  <si>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</si>
  <si>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</si>
  <si>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</si>
  <si>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</si>
  <si>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</si>
  <si>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</si>
  <si>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</si>
  <si>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</si>
  <si>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</si>
  <si>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</si>
  <si>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</si>
  <si>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</si>
  <si>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</si>
  <si>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</si>
  <si>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</si>
  <si>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</si>
  <si>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</si>
  <si>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</si>
  <si>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</si>
  <si>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</si>
  <si>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</si>
  <si>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</si>
  <si>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</si>
  <si>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</si>
  <si>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</si>
  <si>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</si>
  <si>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</si>
  <si>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</si>
  <si>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</si>
  <si>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</si>
  <si>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</si>
  <si>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</si>
  <si>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</si>
  <si>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</si>
  <si>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</si>
  <si>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</si>
  <si>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</si>
  <si>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</si>
  <si>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</si>
  <si>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</si>
  <si>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</si>
  <si>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</si>
  <si>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</si>
  <si>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</si>
  <si>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</si>
  <si>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</si>
  <si>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</si>
  <si>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</si>
  <si>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</si>
  <si>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</si>
  <si>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</si>
  <si>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</si>
  <si>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</si>
  <si>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</si>
  <si>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</si>
  <si>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</si>
  <si>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</si>
  <si>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</si>
  <si>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</si>
  <si>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</si>
  <si>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</si>
  <si>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</si>
  <si>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</si>
  <si>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</si>
  <si>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</si>
  <si>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</si>
  <si>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</si>
  <si>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</si>
  <si>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</si>
  <si>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</si>
  <si>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</si>
  <si>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</si>
  <si>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</si>
  <si>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</si>
  <si>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</si>
  <si>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</si>
  <si>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</si>
  <si>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</si>
  <si>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</si>
  <si>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</si>
  <si>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</si>
  <si>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</si>
  <si>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</si>
  <si>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</si>
  <si>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</si>
  <si>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</si>
  <si>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</si>
  <si>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</si>
  <si>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</si>
  <si>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</si>
  <si>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</si>
  <si>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</si>
  <si>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</si>
  <si>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</si>
  <si>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</si>
  <si>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</si>
  <si>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</si>
  <si>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</si>
  <si>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</si>
  <si>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</si>
  <si>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</si>
  <si>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</si>
  <si>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</si>
  <si>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</si>
  <si>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</si>
  <si>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</si>
  <si>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</si>
  <si>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</si>
  <si>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</si>
  <si>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</si>
  <si>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</si>
  <si>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</si>
  <si>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</si>
  <si>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</si>
  <si>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</si>
  <si>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</si>
  <si>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</si>
  <si>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</si>
  <si>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</si>
  <si>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</si>
  <si>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</si>
  <si>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</si>
  <si>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</si>
  <si>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</si>
  <si>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</si>
  <si>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</si>
  <si>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</si>
  <si>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</si>
  <si>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</si>
  <si>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</si>
  <si>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</si>
  <si>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</si>
  <si>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</si>
  <si>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</si>
  <si>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</si>
  <si>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</si>
  <si>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</si>
  <si>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</si>
  <si>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</si>
  <si>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</si>
  <si>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</si>
  <si>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</si>
  <si>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</si>
  <si>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</si>
  <si>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</si>
  <si>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</si>
  <si>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</si>
  <si>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</si>
  <si>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</si>
  <si>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</si>
  <si>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</si>
  <si>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</si>
  <si>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</si>
  <si>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</si>
  <si>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</si>
  <si>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</si>
  <si>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</si>
  <si>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</si>
  <si>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</si>
  <si>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</si>
  <si>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</si>
  <si>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</si>
  <si>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</si>
  <si>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</si>
  <si>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</si>
  <si>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</si>
  <si>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</si>
  <si>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</si>
  <si>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</si>
  <si>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</si>
  <si>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</si>
  <si>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</si>
  <si>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</si>
  <si>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</si>
  <si>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</si>
  <si>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</si>
  <si>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</si>
  <si>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</si>
  <si>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</si>
  <si>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</si>
  <si>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</si>
  <si>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</si>
  <si>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</si>
  <si>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</si>
  <si>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</si>
  <si>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</si>
  <si>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</si>
  <si>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</si>
  <si>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</si>
  <si>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</si>
  <si>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</si>
  <si>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</si>
  <si>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</si>
  <si>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</si>
  <si>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</si>
  <si>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</si>
  <si>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</si>
  <si>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</si>
  <si>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</si>
  <si>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</si>
  <si>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</si>
  <si>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</si>
  <si>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</si>
  <si>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</si>
  <si>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</si>
  <si>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</si>
  <si>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</si>
  <si>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</si>
  <si>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</si>
  <si>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</si>
  <si>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</si>
  <si>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</si>
  <si>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</si>
  <si>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</si>
  <si>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</si>
  <si>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</si>
  <si>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</si>
  <si>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</si>
  <si>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</si>
  <si>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</si>
  <si>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</si>
  <si>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</si>
  <si>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</si>
  <si>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</si>
  <si>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</si>
  <si>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</si>
  <si>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</si>
  <si>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</si>
  <si>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</si>
  <si>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</si>
  <si>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</si>
  <si>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</si>
  <si>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</si>
  <si>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</si>
  <si>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</si>
  <si>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</si>
  <si>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</si>
  <si>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</si>
  <si>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</si>
  <si>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</si>
  <si>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</si>
  <si>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</si>
  <si>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</si>
  <si>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</si>
  <si>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</si>
  <si>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</si>
  <si>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</si>
  <si>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</si>
  <si>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</si>
  <si>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</si>
  <si>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</si>
  <si>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</si>
  <si>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</si>
  <si>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</si>
  <si>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</si>
  <si>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</si>
  <si>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</si>
  <si>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</si>
  <si>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</si>
  <si>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</si>
  <si>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</si>
  <si>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</si>
  <si>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</si>
  <si>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</si>
  <si>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</si>
  <si>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</si>
  <si>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</si>
  <si>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</si>
  <si>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</si>
  <si>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</si>
  <si>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</si>
  <si>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</si>
  <si>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</si>
  <si>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</si>
  <si>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</si>
  <si>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</si>
  <si>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</si>
  <si>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</si>
  <si>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</si>
  <si>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</si>
  <si>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</si>
  <si>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</si>
  <si>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</si>
  <si>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</si>
  <si>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</si>
  <si>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</si>
  <si>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</si>
  <si>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</si>
  <si>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</si>
  <si>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</si>
  <si>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</si>
  <si>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</si>
  <si>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</si>
  <si>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</si>
  <si>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</si>
  <si>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</si>
  <si>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</si>
  <si>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</si>
  <si>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</si>
  <si>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</si>
  <si>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</si>
  <si>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</si>
  <si>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</si>
  <si>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</si>
  <si>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</si>
  <si>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</si>
  <si>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</si>
  <si>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</si>
  <si>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</si>
  <si>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</si>
  <si>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</si>
  <si>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</si>
  <si>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</si>
  <si>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</si>
  <si>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</si>
  <si>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</si>
  <si>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</si>
  <si>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</si>
  <si>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</si>
  <si>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</si>
  <si>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</si>
  <si>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</si>
  <si>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</si>
  <si>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</si>
  <si>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</si>
  <si>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</si>
  <si>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</si>
  <si>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</si>
  <si>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</si>
  <si>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</si>
  <si>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</si>
  <si>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</si>
  <si>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</si>
  <si>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</si>
  <si>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</si>
  <si>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</si>
  <si>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</si>
  <si>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</si>
  <si>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</si>
  <si>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</si>
  <si>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</si>
  <si>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</si>
  <si>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</si>
  <si>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</si>
  <si>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</si>
  <si>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</si>
  <si>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</si>
  <si>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</si>
  <si>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</si>
  <si>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</si>
  <si>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</si>
  <si>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</si>
  <si>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</si>
  <si>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</si>
  <si>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</si>
  <si>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</si>
  <si>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</si>
  <si>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</si>
  <si>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</si>
  <si>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</si>
  <si>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</si>
  <si>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</si>
  <si>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</si>
  <si>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</si>
  <si>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</si>
  <si>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</si>
  <si>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</si>
  <si>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</si>
  <si>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</si>
  <si>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</si>
  <si>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</si>
  <si>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</si>
  <si>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</si>
  <si>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</si>
  <si>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</si>
  <si>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</si>
  <si>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</si>
  <si>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</si>
  <si>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</si>
  <si>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</si>
  <si>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</si>
  <si>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</si>
  <si>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</si>
  <si>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</si>
  <si>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</si>
  <si>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</si>
  <si>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</si>
  <si>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</si>
  <si>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</si>
  <si>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</si>
  <si>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</si>
  <si>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</si>
  <si>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</si>
  <si>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</si>
  <si>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</si>
  <si>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</si>
  <si>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</si>
  <si>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</si>
  <si>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</si>
  <si>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</si>
  <si>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</si>
  <si>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</si>
  <si>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</si>
  <si>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</si>
  <si>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</si>
  <si>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</si>
  <si>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</si>
  <si>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</si>
  <si>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</si>
  <si>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</si>
  <si>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</si>
  <si>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</si>
  <si>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</si>
  <si>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</si>
  <si>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</si>
  <si>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</si>
  <si>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</si>
  <si>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</si>
  <si>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</si>
  <si>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</si>
  <si>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</si>
  <si>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</si>
  <si>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</si>
  <si>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</si>
  <si>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</si>
  <si>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</si>
  <si>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</si>
  <si>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</si>
  <si>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</si>
  <si>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</si>
  <si>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</si>
  <si>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</si>
  <si>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</si>
  <si>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</si>
  <si>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</si>
  <si>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</si>
  <si>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</si>
  <si>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</si>
  <si>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</si>
  <si>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</si>
  <si>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</si>
  <si>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</si>
  <si>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</si>
  <si>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</si>
  <si>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</si>
  <si>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</si>
  <si>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</si>
  <si>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</si>
  <si>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</si>
  <si>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</si>
  <si>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</si>
  <si>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</si>
  <si>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</si>
  <si>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</si>
  <si>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</si>
  <si>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</si>
  <si>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</si>
  <si>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</si>
  <si>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</si>
  <si>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</si>
  <si>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</si>
  <si>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</si>
  <si>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</si>
  <si>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</si>
  <si>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</si>
  <si>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</si>
  <si>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</si>
  <si>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</si>
  <si>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</si>
  <si>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</si>
  <si>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</si>
  <si>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</si>
  <si>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</si>
  <si>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</si>
  <si>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</si>
  <si>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</si>
  <si>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</si>
  <si>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</si>
  <si>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</si>
  <si>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</si>
  <si>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</si>
  <si>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</si>
  <si>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</si>
  <si>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</si>
  <si>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</si>
  <si>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</si>
  <si>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</si>
  <si>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</si>
  <si>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</si>
  <si>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</si>
  <si>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</si>
  <si>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</si>
  <si>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</si>
  <si>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</si>
  <si>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</si>
  <si>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</si>
  <si>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</si>
  <si>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</si>
  <si>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</si>
  <si>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</si>
  <si>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</si>
  <si>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</si>
  <si>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</si>
  <si>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</si>
  <si>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</si>
  <si>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</si>
  <si>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</si>
  <si>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</si>
  <si>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</si>
  <si>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</si>
  <si>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</si>
  <si>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</si>
  <si>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</si>
  <si>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</si>
  <si>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</si>
  <si>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</si>
  <si>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</si>
  <si>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</si>
  <si>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</si>
  <si>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</si>
  <si>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</si>
  <si>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</si>
  <si>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</si>
  <si>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</si>
  <si>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</si>
  <si>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</si>
  <si>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</si>
  <si>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</si>
  <si>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</si>
  <si>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</si>
  <si>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</si>
  <si>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</si>
  <si>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</si>
  <si>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</si>
  <si>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</si>
  <si>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</si>
  <si>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</si>
  <si>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</si>
  <si>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</si>
  <si>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</si>
  <si>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</si>
  <si>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</si>
  <si>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</si>
  <si>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</si>
  <si>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</si>
  <si>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</si>
  <si>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</si>
  <si>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</si>
  <si>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</si>
  <si>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</si>
  <si>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</si>
  <si>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</si>
  <si>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</si>
  <si>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</si>
  <si>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</si>
  <si>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</si>
  <si>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</si>
  <si>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</si>
  <si>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</si>
  <si>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</si>
  <si>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</si>
  <si>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</si>
  <si>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</si>
  <si>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</si>
  <si>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</si>
  <si>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</si>
  <si>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</si>
  <si>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</si>
  <si>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</si>
  <si>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</si>
  <si>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</si>
  <si>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</si>
  <si>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</si>
  <si>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</si>
  <si>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</si>
  <si>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</si>
  <si>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</si>
  <si>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</si>
  <si>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</si>
  <si>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</si>
  <si>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</si>
  <si>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</si>
  <si>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</si>
  <si>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</si>
  <si>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</si>
  <si>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</si>
  <si>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</si>
  <si>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</si>
  <si>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</si>
  <si>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</si>
  <si>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</si>
  <si>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</si>
  <si>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</si>
  <si>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</si>
  <si>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</si>
  <si>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</si>
  <si>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</si>
  <si>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</si>
  <si>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</si>
  <si>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</si>
  <si>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</si>
  <si>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</si>
  <si>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</si>
  <si>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</si>
  <si>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</si>
  <si>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</si>
  <si>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</si>
  <si>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</si>
  <si>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</si>
  <si>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</si>
  <si>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</si>
  <si>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</si>
  <si>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</si>
  <si>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</si>
  <si>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</si>
  <si>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</si>
  <si>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</si>
  <si>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</si>
  <si>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</si>
  <si>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</si>
  <si>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</si>
  <si>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</si>
  <si>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</si>
  <si>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</si>
  <si>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</si>
  <si>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</si>
  <si>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</si>
  <si>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</si>
  <si>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</si>
  <si>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</si>
  <si>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</si>
  <si>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</si>
  <si>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</si>
  <si>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</si>
  <si>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</si>
  <si>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</si>
  <si>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</si>
  <si>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</si>
  <si>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</si>
  <si>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</si>
  <si>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</si>
  <si>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</si>
  <si>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</si>
  <si>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</si>
  <si>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</si>
  <si>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</si>
  <si>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</si>
  <si>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</si>
  <si>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</si>
  <si>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</si>
  <si>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</si>
  <si>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</si>
  <si>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</si>
  <si>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</si>
  <si>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</si>
  <si>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</si>
  <si>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</si>
  <si>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</si>
  <si>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</si>
  <si>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</si>
  <si>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</si>
  <si>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</si>
  <si>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</si>
  <si>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</si>
  <si>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</si>
  <si>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</si>
  <si>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</si>
  <si>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</si>
  <si>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</si>
  <si>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</si>
  <si>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</si>
  <si>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</si>
  <si>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</si>
  <si>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</si>
  <si>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</si>
  <si>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</si>
  <si>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</si>
  <si>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</si>
  <si>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</si>
  <si>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</si>
  <si>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</si>
  <si>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</si>
  <si>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</si>
  <si>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</si>
  <si>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</si>
  <si>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</si>
  <si>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</si>
  <si>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</si>
  <si>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</si>
  <si>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</si>
  <si>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</si>
  <si>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</si>
  <si>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</si>
  <si>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</si>
  <si>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</si>
  <si>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</si>
  <si>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</si>
  <si>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</si>
  <si>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</si>
  <si>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</si>
  <si>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</si>
  <si>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</si>
  <si>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</si>
  <si>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</si>
  <si>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</si>
  <si>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</si>
  <si>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</si>
  <si>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</si>
  <si>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</si>
  <si>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</si>
  <si>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</si>
  <si>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</si>
  <si>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</si>
  <si>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</si>
  <si>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</si>
  <si>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</si>
  <si>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</si>
  <si>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</si>
  <si>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</si>
  <si>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</si>
  <si>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</si>
  <si>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</si>
  <si>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</si>
  <si>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</si>
  <si>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</si>
  <si>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</si>
  <si>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</si>
  <si>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</si>
  <si>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</si>
  <si>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</si>
  <si>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</si>
  <si>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</si>
  <si>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</si>
  <si>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</si>
  <si>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</si>
  <si>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</si>
  <si>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</si>
  <si>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</si>
  <si>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</si>
  <si>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</si>
  <si>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</si>
  <si>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</si>
  <si>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</si>
  <si>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</si>
  <si>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</si>
  <si>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</si>
  <si>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</si>
  <si>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</si>
  <si>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</si>
  <si>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</si>
  <si>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</si>
  <si>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</si>
  <si>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</si>
  <si>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</si>
  <si>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</si>
  <si>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</si>
  <si>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</si>
  <si>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</si>
  <si>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</si>
  <si>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</si>
  <si>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</si>
  <si>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</si>
  <si>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</si>
  <si>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</si>
  <si>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</si>
  <si>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</si>
  <si>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</si>
  <si>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</si>
  <si>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</si>
  <si>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</si>
  <si>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</si>
  <si>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</si>
  <si>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</si>
  <si>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</si>
  <si>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</si>
  <si>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</si>
  <si>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</si>
  <si>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</si>
  <si>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</si>
  <si>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</si>
  <si>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</si>
  <si>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</si>
  <si>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</si>
  <si>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</si>
  <si>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</si>
  <si>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</si>
  <si>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</si>
  <si>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</si>
  <si>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</si>
  <si>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</si>
  <si>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</si>
  <si>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</si>
  <si>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</si>
  <si>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</si>
  <si>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</si>
  <si>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</si>
  <si>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</si>
  <si>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</si>
  <si>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</si>
  <si>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</si>
  <si>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</si>
  <si>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</si>
  <si>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</si>
  <si>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</si>
  <si>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</si>
  <si>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</si>
  <si>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</si>
  <si>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</si>
  <si>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</si>
  <si>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</si>
  <si>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</si>
  <si>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</si>
  <si>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</si>
  <si>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</si>
  <si>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</si>
  <si>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</si>
  <si>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</si>
  <si>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</si>
  <si>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</si>
  <si>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</si>
  <si>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</si>
  <si>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</si>
  <si>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</si>
  <si>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</si>
  <si>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</si>
  <si>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</si>
  <si>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</si>
  <si>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</si>
  <si>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</si>
  <si>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</si>
  <si>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</si>
  <si>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</si>
  <si>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</si>
  <si>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</si>
  <si>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</si>
  <si>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</si>
  <si>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</si>
  <si>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</si>
  <si>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</si>
  <si>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</si>
  <si>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</si>
  <si>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</si>
  <si>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</si>
  <si>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</si>
  <si>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</si>
  <si>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</si>
  <si>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</si>
  <si>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</si>
  <si>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</si>
  <si>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</si>
  <si>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</si>
  <si>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</si>
  <si>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</si>
  <si>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</si>
  <si>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</si>
  <si>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</si>
  <si>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</si>
  <si>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</si>
  <si>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</si>
  <si>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</si>
  <si>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</si>
  <si>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</si>
  <si>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</si>
  <si>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</si>
  <si>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</si>
  <si>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</si>
  <si>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</si>
  <si>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</si>
  <si>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</si>
  <si>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</si>
  <si>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</si>
  <si>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</si>
  <si>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</si>
  <si>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</si>
  <si>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</si>
  <si>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</si>
  <si>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</si>
  <si>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</si>
  <si>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</si>
  <si>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</si>
  <si>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</si>
  <si>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</si>
  <si>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</si>
  <si>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</si>
  <si>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</si>
  <si>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</si>
  <si>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</si>
  <si>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</si>
  <si>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</si>
  <si>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</si>
  <si>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</si>
  <si>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</si>
  <si>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</si>
  <si>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</si>
  <si>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</si>
  <si>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</si>
  <si>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</si>
  <si>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</si>
  <si>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</si>
  <si>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</si>
  <si>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</si>
  <si>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</si>
  <si>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</si>
  <si>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</si>
  <si>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</si>
  <si>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</si>
  <si>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</si>
  <si>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</si>
  <si>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</si>
  <si>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</si>
  <si>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</si>
  <si>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</si>
  <si>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</si>
  <si>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</si>
  <si>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</si>
  <si>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</si>
  <si>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</si>
  <si>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</si>
  <si>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</si>
  <si>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</si>
  <si>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</si>
  <si>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</si>
  <si>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</si>
  <si>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</si>
  <si>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</si>
  <si>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</si>
  <si>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</si>
  <si>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</si>
  <si>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</si>
  <si>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</si>
  <si>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</si>
  <si>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</si>
  <si>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</si>
  <si>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</si>
  <si>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</si>
  <si>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</si>
  <si>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</si>
  <si>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</si>
  <si>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</si>
  <si>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</si>
  <si>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</si>
  <si>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</si>
  <si>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</si>
  <si>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</si>
  <si>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</si>
  <si>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</si>
  <si>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</si>
  <si>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</si>
  <si>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</si>
  <si>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</si>
  <si>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</si>
  <si>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</si>
  <si>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</si>
  <si>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</si>
  <si>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</si>
  <si>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</si>
  <si>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</si>
  <si>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</si>
  <si>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</si>
  <si>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</si>
  <si>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</si>
  <si>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</si>
  <si>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</si>
  <si>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</si>
  <si>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</si>
  <si>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</si>
  <si>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</si>
  <si>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</si>
  <si>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</si>
  <si>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</si>
  <si>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</si>
  <si>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</si>
  <si>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</si>
  <si>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</si>
  <si>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</si>
  <si>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</si>
  <si>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</si>
  <si>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</si>
  <si>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</si>
  <si>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</si>
  <si>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</si>
  <si>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</si>
  <si>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</si>
  <si>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</si>
  <si>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</si>
  <si>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</si>
  <si>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</si>
  <si>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</si>
  <si>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</si>
  <si>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</si>
  <si>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</si>
  <si>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</si>
  <si>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</si>
  <si>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</si>
  <si>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</si>
  <si>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</si>
  <si>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</si>
  <si>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</si>
  <si>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</si>
  <si>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</si>
  <si>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</si>
  <si>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</si>
  <si>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</si>
  <si>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</si>
  <si>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</si>
  <si>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</si>
  <si>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</si>
  <si>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</si>
  <si>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</si>
  <si>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</si>
  <si>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</si>
  <si>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</si>
  <si>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</si>
  <si>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</si>
  <si>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</si>
  <si>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</si>
  <si>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</si>
  <si>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</si>
  <si>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</si>
  <si>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</si>
  <si>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</si>
  <si>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</si>
  <si>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</si>
  <si>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</si>
  <si>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</si>
  <si>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</si>
  <si>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</si>
  <si>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</si>
  <si>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</si>
  <si>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</si>
  <si>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</si>
  <si>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</si>
  <si>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</si>
  <si>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</si>
  <si>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</si>
  <si>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</si>
  <si>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</si>
  <si>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</si>
  <si>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</si>
  <si>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</si>
  <si>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</si>
  <si>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</si>
  <si>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</si>
  <si>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</si>
  <si>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</si>
  <si>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</si>
  <si>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</si>
  <si>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</si>
  <si>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</si>
  <si>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</si>
  <si>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</si>
  <si>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</si>
  <si>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</si>
  <si>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</si>
  <si>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</si>
  <si>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</si>
  <si>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</si>
  <si>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</si>
  <si>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</si>
  <si>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</si>
  <si>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</si>
  <si>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</si>
  <si>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</si>
  <si>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</si>
  <si>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</si>
  <si>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</si>
  <si>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</si>
  <si>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</si>
  <si>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</si>
  <si>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</si>
  <si>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</si>
  <si>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</si>
  <si>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</si>
  <si>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</si>
  <si>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</si>
  <si>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</si>
  <si>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</si>
  <si>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</si>
  <si>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</si>
  <si>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</si>
  <si>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</si>
  <si>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</si>
  <si>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</si>
  <si>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</si>
  <si>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</si>
  <si>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</si>
  <si>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</si>
  <si>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</si>
  <si>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</si>
  <si>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</si>
  <si>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</si>
  <si>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</si>
  <si>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</si>
  <si>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</si>
  <si>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</si>
  <si>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</si>
  <si>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</si>
  <si>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</si>
  <si>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</si>
  <si>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</si>
  <si>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</si>
  <si>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</si>
  <si>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</si>
  <si>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</si>
  <si>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</si>
  <si>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</si>
  <si>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</si>
  <si>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</si>
  <si>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</si>
  <si>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</si>
  <si>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</si>
  <si>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</si>
  <si>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</si>
  <si>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</si>
  <si>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</si>
  <si>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</si>
  <si>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</si>
  <si>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</si>
  <si>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</si>
  <si>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</si>
  <si>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</si>
  <si>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</si>
  <si>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</si>
  <si>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</si>
  <si>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</si>
  <si>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</si>
  <si>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</si>
  <si>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</si>
  <si>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</si>
  <si>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</si>
  <si>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</si>
  <si>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</si>
  <si>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</si>
  <si>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</si>
  <si>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</si>
  <si>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</si>
  <si>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</si>
  <si>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</si>
  <si>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</si>
  <si>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</si>
  <si>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</si>
  <si>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</si>
  <si>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</si>
  <si>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</si>
  <si>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</si>
  <si>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</si>
  <si>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</si>
  <si>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</si>
  <si>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</si>
  <si>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</si>
  <si>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</si>
  <si>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</si>
  <si>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</si>
  <si>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</si>
  <si>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</si>
  <si>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</si>
  <si>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</si>
  <si>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</si>
  <si>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</si>
  <si>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</si>
  <si>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</si>
  <si>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</si>
  <si>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</si>
  <si>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</si>
  <si>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</si>
  <si>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</si>
  <si>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</si>
  <si>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</si>
  <si>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</si>
  <si>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</si>
  <si>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</si>
  <si>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</si>
  <si>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</si>
  <si>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</si>
  <si>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</si>
  <si>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</si>
  <si>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</si>
  <si>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</si>
  <si>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</si>
  <si>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</si>
  <si>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</si>
  <si>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</si>
  <si>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</si>
  <si>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</si>
  <si>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</si>
  <si>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</si>
  <si>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</si>
  <si>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</si>
  <si>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</si>
  <si>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</si>
  <si>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</si>
  <si>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</si>
  <si>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</si>
  <si>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</si>
  <si>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</si>
  <si>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</si>
  <si>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</si>
  <si>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</si>
  <si>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</si>
  <si>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</si>
  <si>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</si>
  <si>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</si>
  <si>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</si>
  <si>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</si>
  <si>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</si>
  <si>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</si>
  <si>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</si>
  <si>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</si>
  <si>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</si>
  <si>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</si>
  <si>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</si>
  <si>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</si>
  <si>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</si>
  <si>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</si>
  <si>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</si>
  <si>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</si>
  <si>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</si>
  <si>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</si>
  <si>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</si>
  <si>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</si>
  <si>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</si>
  <si>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</si>
  <si>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</si>
  <si>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</si>
  <si>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</si>
  <si>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</si>
  <si>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</si>
  <si>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</si>
  <si>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</si>
  <si>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</si>
  <si>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</si>
  <si>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</si>
  <si>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</si>
  <si>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</si>
  <si>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</si>
  <si>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</si>
  <si>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</si>
  <si>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</si>
  <si>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</si>
  <si>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</si>
  <si>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</si>
  <si>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</si>
  <si>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</si>
  <si>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</si>
  <si>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</si>
  <si>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</si>
  <si>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</si>
  <si>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</si>
  <si>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</si>
  <si>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</si>
  <si>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</si>
  <si>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</si>
  <si>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</si>
  <si>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</si>
  <si>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</si>
  <si>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</si>
  <si>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</si>
  <si>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</si>
  <si>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</si>
  <si>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</si>
  <si>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</si>
  <si>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</si>
  <si>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</si>
  <si>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</si>
  <si>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</si>
  <si>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</si>
  <si>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</si>
  <si>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</si>
  <si>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</si>
  <si>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</si>
  <si>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</si>
  <si>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</si>
  <si>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</si>
  <si>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</si>
  <si>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</si>
  <si>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</si>
  <si>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</si>
  <si>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</si>
  <si>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</si>
  <si>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</si>
  <si>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</si>
  <si>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</si>
  <si>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</si>
  <si>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</si>
  <si>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</si>
  <si>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</si>
  <si>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</si>
  <si>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</si>
  <si>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</si>
  <si>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</si>
  <si>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</si>
  <si>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</si>
  <si>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</si>
  <si>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</si>
  <si>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</si>
  <si>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</si>
  <si>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</si>
  <si>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</si>
  <si>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</si>
  <si>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</si>
  <si>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</si>
  <si>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</si>
  <si>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</si>
  <si>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</si>
  <si>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</si>
  <si>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</si>
  <si>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</si>
  <si>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</si>
  <si>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</si>
  <si>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</si>
  <si>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</si>
  <si>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</si>
  <si>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</si>
  <si>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</si>
  <si>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</si>
  <si>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</si>
  <si>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</si>
  <si>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</si>
  <si>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</si>
  <si>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</si>
  <si>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</si>
  <si>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</si>
  <si>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</si>
  <si>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</si>
  <si>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</si>
  <si>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</si>
  <si>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</si>
  <si>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</si>
  <si>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</si>
  <si>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</si>
  <si>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</si>
  <si>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</si>
  <si>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</si>
  <si>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</si>
  <si>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</si>
  <si>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</si>
  <si>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</si>
  <si>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</si>
  <si>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</si>
  <si>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</si>
  <si>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</si>
  <si>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</si>
  <si>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</si>
  <si>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</si>
  <si>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</si>
  <si>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</si>
  <si>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</si>
  <si>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</si>
  <si>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</si>
  <si>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</si>
  <si>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</si>
  <si>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</si>
  <si>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</si>
  <si>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</si>
  <si>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</si>
  <si>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</si>
  <si>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</si>
  <si>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</si>
  <si>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</si>
  <si>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</si>
  <si>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</si>
  <si>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</si>
  <si>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</si>
  <si>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</si>
  <si>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</si>
  <si>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</si>
  <si>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</si>
  <si>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</si>
  <si>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</si>
  <si>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</si>
  <si>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</si>
  <si>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</si>
  <si>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</si>
  <si>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</si>
  <si>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</si>
  <si>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</si>
  <si>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</si>
  <si>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</si>
  <si>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</si>
  <si>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</si>
  <si>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</si>
  <si>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</si>
  <si>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</si>
  <si>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</si>
  <si>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</si>
  <si>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</si>
  <si>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</si>
  <si>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</si>
  <si>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</si>
  <si>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</si>
  <si>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</si>
  <si>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</si>
  <si>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</si>
  <si>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</si>
  <si>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</si>
  <si>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</si>
  <si>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</si>
  <si>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</si>
  <si>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</si>
  <si>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</si>
  <si>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</si>
  <si>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</si>
  <si>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</si>
  <si>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</si>
  <si>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</si>
  <si>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</si>
  <si>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</si>
  <si>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</si>
  <si>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</si>
  <si>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</si>
  <si>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</si>
  <si>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</si>
  <si>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</si>
  <si>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</si>
  <si>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</si>
  <si>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</si>
  <si>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</si>
  <si>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</si>
  <si>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</si>
  <si>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</si>
  <si>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</si>
  <si>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</si>
  <si>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</si>
  <si>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</si>
  <si>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</si>
  <si>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</si>
  <si>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</si>
  <si>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</si>
  <si>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</si>
  <si>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</si>
  <si>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</si>
  <si>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</si>
  <si>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</si>
  <si>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</si>
  <si>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</si>
  <si>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</si>
  <si>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</si>
  <si>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</si>
  <si>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</si>
  <si>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</si>
  <si>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</si>
  <si>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</si>
  <si>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</si>
  <si>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</si>
  <si>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</si>
  <si>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</si>
  <si>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</si>
  <si>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</si>
  <si>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</si>
  <si>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</si>
  <si>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</si>
  <si>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</si>
  <si>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</si>
  <si>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</si>
  <si>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</si>
  <si>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</si>
  <si>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</si>
  <si>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</si>
  <si>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</si>
  <si>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</si>
  <si>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</si>
  <si>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</si>
  <si>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</si>
  <si>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</si>
  <si>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</si>
  <si>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</si>
  <si>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</si>
  <si>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</si>
  <si>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</si>
  <si>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</si>
  <si>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</si>
  <si>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</si>
  <si>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</si>
  <si>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</si>
  <si>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</si>
  <si>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</si>
  <si>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</si>
  <si>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</si>
  <si>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</si>
  <si>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</si>
  <si>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</si>
  <si>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</si>
  <si>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</si>
  <si>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</si>
  <si>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</si>
  <si>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</si>
  <si>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</si>
  <si>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</si>
  <si>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</si>
  <si>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</si>
  <si>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</si>
  <si>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</si>
  <si>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</si>
  <si>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</si>
  <si>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</si>
  <si>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</si>
  <si>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</si>
  <si>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</si>
  <si>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</si>
  <si>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</si>
  <si>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</si>
  <si>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</si>
  <si>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</si>
  <si>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</si>
  <si>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</si>
  <si>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</si>
  <si>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</si>
  <si>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</si>
  <si>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</si>
  <si>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</si>
  <si>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</si>
  <si>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</si>
  <si>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</si>
  <si>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</si>
  <si>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</si>
  <si>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</si>
  <si>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</si>
  <si>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</si>
  <si>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</si>
  <si>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</si>
  <si>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</si>
  <si>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</si>
  <si>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</si>
  <si>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</si>
  <si>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</si>
  <si>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</si>
  <si>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</si>
  <si>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</si>
  <si>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</si>
  <si>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</si>
  <si>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</si>
  <si>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</si>
  <si>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</si>
  <si>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</si>
  <si>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</si>
  <si>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</si>
  <si>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</si>
  <si>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</si>
  <si>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</si>
  <si>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</si>
  <si>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</si>
  <si>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</si>
  <si>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</si>
  <si>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</si>
  <si>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</si>
  <si>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</si>
  <si>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</si>
  <si>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</si>
  <si>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</si>
  <si>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</si>
  <si>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</si>
  <si>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</si>
  <si>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</si>
  <si>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</si>
  <si>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</si>
  <si>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</si>
  <si>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</si>
  <si>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</si>
  <si>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</si>
  <si>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</si>
  <si>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</si>
  <si>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</si>
  <si>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</si>
  <si>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</si>
  <si>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</si>
  <si>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</si>
  <si>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</si>
  <si>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</si>
  <si>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</si>
  <si>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</si>
  <si>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</si>
  <si>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</si>
  <si>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</si>
  <si>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</si>
  <si>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</si>
  <si>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</si>
  <si>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</si>
  <si>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</si>
  <si>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</si>
  <si>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</si>
  <si>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</si>
  <si>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</si>
  <si>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</si>
  <si>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</si>
  <si>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</si>
  <si>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</si>
  <si>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</si>
  <si>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</si>
  <si>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</si>
  <si>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</si>
  <si>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</si>
  <si>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</si>
  <si>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</si>
  <si>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</si>
  <si>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</si>
  <si>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</si>
  <si>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</si>
  <si>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</si>
  <si>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</si>
  <si>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</si>
  <si>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</si>
  <si>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</si>
  <si>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</si>
  <si>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</si>
  <si>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</si>
  <si>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</si>
  <si>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</si>
  <si>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</si>
  <si>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</si>
  <si>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</si>
  <si>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</si>
  <si>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</si>
  <si>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</si>
  <si>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</si>
  <si>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</si>
  <si>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</si>
  <si>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</si>
  <si>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</si>
  <si>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</si>
  <si>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</si>
  <si>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</si>
  <si>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</si>
  <si>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</si>
  <si>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</si>
  <si>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</si>
  <si>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</si>
  <si>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</si>
  <si>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</si>
  <si>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</si>
  <si>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</si>
  <si>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</si>
  <si>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</si>
  <si>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</si>
  <si>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</si>
  <si>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</si>
  <si>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</si>
  <si>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</si>
  <si>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</si>
  <si>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</si>
  <si>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</si>
  <si>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</si>
  <si>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</si>
  <si>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</si>
  <si>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</si>
  <si>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</si>
  <si>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</si>
  <si>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</si>
  <si>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</si>
  <si>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</si>
  <si>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</si>
  <si>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</si>
  <si>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</si>
  <si>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</si>
  <si>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</si>
  <si>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</si>
  <si>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</si>
  <si>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</si>
  <si>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</si>
  <si>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</si>
  <si>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</si>
  <si>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</si>
  <si>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</si>
  <si>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</si>
  <si>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</si>
  <si>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</si>
  <si>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</si>
  <si>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</si>
  <si>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</si>
  <si>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</si>
  <si>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</si>
  <si>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</si>
  <si>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</si>
  <si>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</si>
  <si>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</si>
  <si>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</si>
  <si>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</si>
  <si>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</si>
  <si>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</si>
  <si>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</si>
  <si>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</si>
  <si>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</si>
  <si>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</si>
  <si>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</si>
  <si>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</si>
  <si>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</si>
  <si>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</si>
  <si>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</si>
  <si>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</si>
  <si>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</si>
  <si>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</si>
  <si>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</si>
  <si>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</si>
  <si>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</si>
  <si>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</si>
  <si>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</si>
  <si>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</si>
  <si>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</si>
  <si>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</si>
  <si>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</si>
  <si>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</si>
  <si>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</si>
  <si>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</si>
  <si>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</si>
  <si>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</si>
  <si>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</si>
  <si>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</si>
  <si>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</si>
  <si>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</si>
  <si>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</si>
  <si>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</si>
  <si>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</si>
  <si>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</si>
  <si>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</si>
  <si>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</si>
  <si>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</si>
  <si>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</si>
  <si>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</si>
  <si>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</si>
  <si>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</si>
  <si>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</si>
  <si>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</si>
  <si>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</si>
  <si>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</si>
  <si>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</si>
  <si>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</si>
  <si>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</si>
  <si>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</si>
  <si>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</si>
  <si>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</si>
  <si>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</si>
  <si>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</si>
  <si>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</si>
  <si>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</si>
  <si>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</si>
  <si>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</si>
  <si>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</si>
  <si>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</si>
  <si>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</si>
  <si>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</si>
  <si>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</si>
  <si>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</si>
  <si>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</si>
  <si>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</si>
  <si>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</si>
  <si>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</si>
  <si>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</si>
  <si>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</si>
  <si>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</si>
  <si>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</si>
  <si>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</si>
  <si>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</si>
  <si>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</si>
  <si>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</si>
  <si>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</si>
  <si>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</si>
  <si>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</si>
  <si>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</si>
  <si>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</si>
  <si>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</si>
  <si>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</si>
  <si>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</si>
  <si>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</si>
  <si>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</si>
  <si>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</si>
  <si>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</si>
  <si>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</si>
  <si>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</si>
  <si>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</si>
  <si>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</si>
  <si>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</si>
  <si>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</si>
  <si>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</si>
  <si>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</si>
  <si>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</si>
  <si>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</si>
  <si>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</si>
  <si>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</si>
  <si>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</si>
  <si>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</si>
  <si>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</si>
  <si>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</si>
  <si>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</si>
  <si>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</si>
  <si>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</si>
  <si>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</si>
  <si>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</si>
  <si>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</si>
  <si>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</si>
  <si>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</si>
  <si>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</si>
  <si>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</si>
  <si>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</si>
  <si>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</si>
  <si>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</si>
  <si>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</si>
  <si>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</si>
  <si>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</si>
  <si>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</si>
  <si>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</si>
  <si>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</si>
  <si>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</si>
  <si>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</si>
  <si>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</si>
  <si>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</si>
  <si>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</si>
  <si>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</si>
  <si>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</si>
  <si>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</si>
  <si>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</si>
  <si>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</si>
  <si>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</si>
  <si>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</si>
  <si>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</si>
  <si>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</si>
  <si>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</si>
  <si>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</si>
  <si>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</si>
  <si>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</si>
  <si>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</si>
  <si>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</si>
  <si>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</si>
  <si>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</si>
  <si>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</si>
  <si>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</si>
  <si>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</si>
  <si>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</si>
  <si>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</si>
  <si>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</si>
  <si>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</si>
  <si>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</si>
  <si>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</si>
  <si>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</si>
  <si>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</si>
  <si>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</si>
  <si>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</si>
  <si>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</si>
  <si>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</si>
  <si>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</si>
  <si>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</si>
  <si>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</si>
  <si>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</si>
  <si>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</si>
  <si>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</si>
  <si>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</si>
  <si>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</si>
  <si>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</si>
  <si>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</si>
  <si>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</si>
  <si>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</si>
  <si>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</si>
  <si>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</si>
  <si>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</si>
  <si>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</si>
  <si>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</si>
  <si>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</si>
  <si>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</si>
  <si>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</si>
  <si>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</si>
  <si>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</si>
  <si>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</si>
  <si>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</si>
  <si>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</si>
  <si>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</si>
  <si>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</si>
  <si>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</si>
  <si>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</si>
  <si>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</si>
  <si>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</si>
  <si>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</si>
  <si>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</si>
  <si>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</si>
  <si>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</si>
  <si>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</si>
  <si>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</si>
  <si>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</si>
  <si>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</si>
  <si>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</si>
  <si>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</si>
  <si>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</si>
  <si>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</si>
  <si>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</si>
  <si>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</si>
  <si>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</si>
  <si>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</si>
  <si>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</si>
  <si>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</si>
  <si>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</si>
  <si>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</si>
  <si>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</si>
  <si>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</si>
  <si>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</si>
  <si>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</si>
  <si>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</si>
  <si>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</si>
  <si>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</si>
  <si>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</si>
  <si>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</si>
  <si>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</si>
  <si>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</si>
  <si>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</si>
  <si>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</si>
  <si>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</si>
  <si>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</si>
  <si>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</si>
  <si>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</si>
  <si>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</si>
  <si>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</si>
  <si>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</si>
  <si>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</si>
  <si>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</si>
  <si>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</si>
  <si>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</si>
  <si>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</si>
  <si>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</si>
  <si>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</si>
  <si>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</si>
  <si>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</si>
  <si>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</si>
  <si>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</si>
  <si>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</si>
  <si>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</si>
  <si>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</si>
  <si>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</si>
  <si>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</si>
  <si>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</si>
  <si>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</si>
  <si>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</si>
  <si>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</si>
  <si>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</si>
  <si>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</si>
  <si>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</si>
  <si>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</si>
  <si>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</si>
  <si>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</si>
  <si>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</si>
  <si>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</si>
  <si>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</si>
  <si>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</si>
  <si>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</si>
  <si>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</si>
  <si>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</si>
  <si>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</si>
  <si>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</si>
  <si>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</si>
  <si>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</si>
  <si>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</si>
  <si>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</si>
  <si>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</si>
  <si>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</si>
  <si>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</si>
  <si>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</si>
  <si>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</si>
  <si>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</si>
  <si>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</si>
  <si>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</si>
  <si>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</si>
  <si>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</si>
  <si>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</si>
  <si>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</si>
  <si>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</si>
  <si>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</si>
  <si>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</si>
  <si>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</si>
  <si>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</si>
  <si>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</si>
  <si>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</si>
  <si>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</si>
  <si>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</si>
  <si>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</si>
  <si>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</si>
  <si>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</si>
  <si>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</si>
  <si>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</si>
  <si>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</si>
  <si>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</si>
  <si>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</si>
  <si>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</si>
  <si>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</si>
  <si>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</si>
  <si>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</si>
  <si>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</si>
  <si>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</si>
  <si>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</si>
  <si>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</si>
  <si>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</si>
  <si>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</si>
  <si>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</si>
  <si>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</si>
  <si>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</si>
  <si>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</si>
  <si>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</si>
  <si>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</si>
  <si>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</si>
  <si>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</si>
  <si>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</si>
  <si>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</si>
  <si>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</si>
  <si>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</si>
  <si>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</si>
  <si>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</si>
  <si>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</si>
  <si>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</si>
  <si>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</si>
  <si>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</si>
  <si>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</si>
  <si>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</si>
  <si>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</si>
  <si>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</si>
  <si>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</si>
  <si>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</si>
  <si>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</si>
  <si>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</si>
  <si>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</si>
  <si>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</si>
  <si>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</si>
  <si>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</si>
  <si>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</si>
  <si>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</si>
  <si>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</si>
  <si>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</si>
  <si>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</si>
  <si>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</si>
  <si>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</si>
  <si>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</si>
  <si>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</si>
  <si>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</si>
  <si>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</si>
  <si>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</si>
  <si>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</si>
  <si>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</si>
  <si>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</si>
  <si>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</si>
  <si>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</si>
  <si>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</si>
  <si>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</si>
  <si>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</si>
  <si>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</si>
  <si>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</si>
  <si>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</si>
  <si>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</si>
  <si>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</si>
  <si>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</si>
  <si>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</si>
  <si>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</si>
  <si>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</si>
  <si>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</si>
  <si>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</si>
  <si>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</si>
  <si>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</si>
  <si>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</si>
  <si>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</si>
  <si>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</si>
  <si>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</si>
  <si>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</si>
  <si>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</si>
  <si>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</si>
  <si>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</si>
  <si>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</si>
  <si>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</si>
  <si>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</si>
  <si>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</si>
  <si>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</si>
  <si>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</si>
  <si>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</si>
  <si>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</si>
  <si>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</si>
  <si>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</si>
  <si>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</si>
  <si>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</si>
  <si>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</si>
  <si>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</si>
  <si>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</si>
  <si>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</si>
  <si>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</si>
  <si>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</si>
  <si>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</si>
  <si>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</si>
  <si>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</si>
  <si>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</si>
  <si>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</si>
  <si>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</si>
  <si>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</si>
  <si>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</si>
  <si>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</si>
  <si>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</si>
  <si>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</si>
  <si>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</si>
  <si>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</si>
  <si>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</si>
  <si>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</si>
  <si>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</si>
  <si>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</si>
  <si>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</si>
  <si>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</si>
  <si>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</si>
  <si>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</si>
  <si>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</si>
  <si>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</si>
  <si>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</si>
  <si>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</si>
  <si>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</si>
  <si>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</si>
  <si>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</si>
  <si>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</si>
  <si>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</si>
  <si>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</si>
  <si>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</si>
  <si>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</si>
  <si>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</si>
  <si>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</si>
  <si>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</si>
  <si>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</si>
  <si>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</si>
  <si>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</si>
  <si>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</si>
  <si>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</si>
  <si>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</si>
  <si>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</si>
  <si>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</si>
  <si>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</si>
  <si>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</si>
  <si>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</si>
  <si>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</si>
  <si>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</si>
  <si>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</si>
  <si>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</si>
  <si>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</si>
  <si>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</si>
  <si>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</si>
  <si>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</si>
  <si>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</si>
  <si>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</si>
  <si>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</si>
  <si>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</si>
  <si>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</si>
  <si>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</si>
  <si>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</si>
  <si>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</si>
  <si>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</si>
  <si>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</si>
  <si>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</si>
  <si>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</si>
  <si>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</si>
  <si>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</si>
  <si>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</si>
  <si>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</si>
  <si>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</si>
  <si>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</si>
  <si>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</si>
  <si>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</si>
  <si>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</si>
  <si>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</si>
  <si>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</si>
  <si>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</si>
  <si>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</si>
  <si>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</si>
  <si>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</si>
  <si>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</si>
  <si>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</si>
  <si>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</si>
  <si>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</si>
  <si>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</si>
  <si>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</si>
  <si>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</si>
  <si>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</si>
  <si>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</si>
  <si>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</si>
  <si>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</si>
  <si>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</si>
  <si>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</si>
  <si>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</si>
  <si>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</si>
  <si>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</si>
  <si>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</si>
  <si>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</si>
  <si>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</si>
  <si>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</si>
  <si>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</si>
  <si>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</si>
  <si>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</si>
  <si>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</si>
  <si>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</si>
  <si>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</si>
  <si>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</si>
  <si>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</si>
  <si>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</si>
  <si>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</si>
  <si>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</si>
  <si>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</si>
  <si>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</si>
  <si>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</si>
  <si>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</si>
  <si>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</si>
  <si>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</si>
  <si>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</si>
  <si>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</si>
  <si>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</si>
  <si>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</si>
  <si>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</si>
  <si>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</si>
  <si>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</si>
  <si>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</si>
  <si>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</si>
  <si>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</si>
  <si>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</si>
  <si>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</si>
  <si>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</si>
  <si>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</si>
  <si>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</si>
  <si>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</si>
  <si>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</si>
  <si>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</si>
  <si>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</si>
  <si>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</si>
  <si>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</si>
  <si>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</si>
  <si>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</si>
  <si>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</si>
  <si>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</si>
  <si>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</si>
  <si>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</si>
  <si>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</si>
  <si>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</si>
  <si>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</si>
  <si>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</si>
  <si>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</si>
  <si>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</si>
  <si>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</si>
  <si>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</si>
  <si>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</si>
  <si>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</si>
  <si>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</si>
  <si>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</si>
  <si>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</si>
  <si>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</si>
  <si>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</si>
  <si>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</si>
  <si>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</si>
  <si>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</si>
  <si>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</si>
  <si>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</si>
  <si>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</si>
  <si>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</si>
  <si>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</si>
  <si>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</si>
  <si>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</si>
  <si>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</si>
  <si>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</si>
  <si>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</si>
  <si>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</si>
  <si>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</si>
  <si>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</si>
  <si>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</si>
  <si>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</si>
  <si>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</si>
  <si>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</si>
  <si>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</si>
  <si>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</si>
  <si>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</si>
  <si>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</si>
  <si>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</si>
  <si>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</si>
  <si>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</si>
  <si>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</si>
  <si>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</si>
  <si>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</si>
  <si>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</si>
  <si>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</si>
  <si>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</si>
  <si>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</si>
  <si>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</si>
  <si>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</si>
  <si>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</si>
  <si>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</si>
  <si>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</si>
  <si>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</si>
  <si>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</si>
  <si>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</si>
  <si>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</si>
  <si>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</si>
  <si>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</si>
  <si>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</si>
  <si>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</si>
  <si>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</si>
  <si>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</si>
  <si>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</si>
  <si>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</si>
  <si>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</si>
  <si>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</si>
  <si>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</si>
  <si>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</si>
  <si>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</si>
  <si>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</si>
  <si>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</si>
  <si>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</si>
  <si>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</si>
  <si>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</si>
  <si>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</si>
  <si>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</si>
  <si>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</si>
  <si>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</si>
  <si>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</si>
  <si>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</si>
  <si>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</si>
  <si>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</si>
  <si>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</si>
  <si>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</si>
  <si>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</si>
  <si>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</si>
  <si>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</si>
  <si>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</si>
  <si>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</si>
  <si>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</si>
  <si>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</si>
  <si>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</si>
  <si>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</si>
  <si>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</si>
  <si>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</si>
  <si>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</si>
  <si>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</si>
  <si>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</si>
  <si>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</si>
  <si>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</si>
  <si>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</si>
  <si>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</si>
  <si>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</si>
  <si>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</si>
  <si>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</si>
  <si>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</si>
  <si>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</si>
  <si>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</si>
  <si>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</si>
  <si>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</si>
  <si>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</si>
  <si>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</si>
  <si>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</si>
  <si>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</si>
  <si>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</si>
  <si>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</si>
  <si>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</si>
  <si>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</si>
  <si>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</si>
  <si>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</si>
  <si>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</si>
  <si>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</si>
  <si>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</si>
  <si>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</si>
  <si>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</si>
  <si>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</si>
  <si>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</si>
  <si>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</si>
  <si>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</si>
  <si>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</si>
  <si>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</si>
  <si>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</si>
  <si>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</si>
  <si>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</si>
  <si>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</si>
  <si>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</si>
  <si>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</si>
  <si>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</si>
  <si>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</si>
  <si>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</si>
  <si>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</si>
  <si>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</si>
  <si>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</si>
  <si>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</si>
  <si>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</si>
  <si>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</si>
  <si>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</si>
  <si>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</si>
  <si>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</si>
  <si>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</si>
  <si>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</si>
  <si>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</si>
  <si>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</si>
  <si>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</si>
  <si>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</si>
  <si>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</si>
  <si>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</si>
  <si>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</si>
  <si>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</si>
  <si>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</si>
  <si>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</si>
  <si>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</si>
  <si>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</si>
  <si>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</si>
  <si>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</si>
  <si>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</si>
  <si>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</si>
  <si>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</si>
  <si>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</si>
  <si>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</si>
  <si>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</si>
  <si>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</si>
  <si>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</si>
  <si>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</si>
  <si>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</si>
  <si>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</si>
  <si>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</si>
  <si>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</si>
  <si>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</si>
  <si>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</si>
  <si>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</si>
  <si>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</si>
  <si>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</si>
  <si>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</si>
  <si>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</si>
  <si>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</si>
  <si>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</si>
  <si>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</si>
  <si>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</si>
  <si>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</si>
  <si>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</si>
  <si>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</si>
  <si>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</si>
  <si>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</si>
  <si>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</si>
  <si>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</si>
  <si>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</si>
  <si>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</si>
  <si>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</si>
  <si>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</si>
  <si>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</si>
  <si>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</si>
  <si>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</si>
  <si>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</si>
  <si>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</si>
  <si>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</si>
  <si>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</si>
  <si>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</si>
  <si>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</si>
  <si>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</si>
  <si>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</si>
  <si>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</si>
  <si>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</si>
  <si>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</si>
  <si>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</si>
  <si>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</si>
  <si>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</si>
  <si>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</si>
  <si>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</si>
  <si>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</si>
  <si>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</si>
  <si>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</si>
  <si>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</si>
  <si>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</si>
  <si>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</si>
  <si>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</si>
  <si>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</si>
  <si>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</si>
  <si>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</si>
  <si>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</si>
  <si>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</si>
  <si>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</si>
  <si>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</si>
  <si>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</si>
  <si>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</si>
  <si>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</si>
  <si>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</si>
  <si>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</si>
  <si>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</si>
  <si>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</si>
  <si>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</si>
  <si>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</si>
  <si>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</si>
  <si>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</si>
  <si>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</si>
  <si>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</si>
  <si>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</si>
  <si>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</si>
  <si>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</si>
  <si>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</si>
  <si>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</si>
  <si>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</si>
  <si>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</si>
  <si>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</si>
  <si>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</si>
  <si>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</si>
  <si>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</si>
  <si>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</si>
  <si>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</si>
  <si>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</si>
  <si>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</si>
  <si>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</si>
  <si>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</si>
  <si>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</si>
  <si>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</si>
  <si>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</si>
  <si>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</si>
  <si>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</si>
  <si>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</si>
  <si>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</si>
  <si>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</si>
  <si>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</si>
  <si>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</si>
  <si>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</si>
  <si>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</si>
  <si>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</si>
  <si>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</si>
  <si>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</si>
  <si>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</si>
  <si>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</si>
  <si>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</si>
  <si>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</si>
  <si>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</si>
  <si>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</si>
  <si>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</si>
  <si>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</si>
  <si>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</si>
  <si>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</si>
  <si>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</si>
  <si>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</si>
  <si>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</si>
  <si>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</si>
  <si>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</si>
  <si>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</si>
  <si>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</si>
  <si>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</si>
  <si>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</si>
  <si>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</si>
  <si>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</si>
  <si>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</si>
  <si>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</si>
  <si>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</si>
  <si>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</si>
  <si>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</si>
  <si>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</si>
  <si>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</si>
  <si>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</si>
  <si>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</si>
  <si>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</si>
  <si>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</si>
  <si>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</si>
  <si>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</si>
  <si>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</si>
  <si>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</si>
  <si>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</si>
  <si>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</si>
  <si>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</si>
  <si>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</si>
  <si>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</si>
  <si>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</si>
  <si>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</si>
  <si>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</si>
  <si>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</si>
  <si>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</si>
  <si>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</si>
  <si>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</si>
  <si>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</si>
  <si>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</si>
  <si>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</si>
  <si>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</si>
  <si>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</si>
  <si>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</si>
  <si>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</si>
  <si>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</si>
  <si>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</si>
  <si>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</si>
  <si>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</si>
  <si>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</si>
  <si>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</si>
  <si>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</si>
  <si>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</si>
  <si>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</si>
  <si>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</si>
  <si>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</si>
  <si>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</si>
  <si>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</si>
  <si>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</si>
  <si>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</si>
  <si>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</si>
  <si>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</si>
  <si>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</si>
  <si>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</si>
  <si>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</si>
  <si>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</si>
  <si>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</si>
  <si>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</si>
  <si>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</si>
  <si>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</si>
  <si>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</si>
  <si>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</si>
  <si>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</si>
  <si>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</si>
  <si>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</si>
  <si>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</si>
  <si>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</si>
  <si>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</si>
  <si>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</si>
  <si>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</si>
  <si>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</si>
  <si>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</si>
  <si>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</si>
  <si>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</si>
  <si>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</si>
  <si>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</si>
  <si>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</si>
  <si>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</si>
  <si>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</si>
  <si>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</si>
  <si>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</si>
  <si>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</si>
  <si>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</si>
  <si>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</si>
  <si>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</si>
  <si>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</si>
  <si>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</si>
  <si>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</si>
  <si>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</si>
  <si>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</si>
  <si>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</si>
  <si>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</si>
  <si>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</si>
  <si>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</si>
  <si>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</si>
  <si>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</si>
  <si>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</si>
  <si>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</si>
  <si>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</si>
  <si>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</si>
  <si>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</si>
  <si>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</si>
  <si>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</si>
  <si>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</si>
  <si>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</si>
  <si>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</si>
  <si>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</si>
  <si>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</si>
  <si>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</si>
  <si>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</si>
  <si>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</si>
  <si>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</si>
  <si>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</si>
  <si>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</si>
  <si>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</si>
  <si>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</si>
  <si>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</si>
  <si>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</si>
  <si>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</si>
  <si>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</si>
  <si>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</si>
  <si>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</si>
  <si>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</si>
  <si>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</si>
  <si>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</si>
  <si>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</si>
  <si>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</si>
  <si>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</si>
  <si>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</si>
  <si>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</si>
  <si>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</si>
  <si>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</si>
  <si>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</si>
  <si>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</si>
  <si>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</si>
  <si>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</si>
  <si>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</si>
  <si>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</si>
  <si>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</si>
  <si>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</si>
  <si>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</si>
  <si>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</si>
  <si>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</si>
  <si>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</si>
  <si>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</si>
  <si>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</si>
  <si>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</si>
  <si>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</si>
  <si>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</si>
  <si>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</si>
  <si>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</si>
  <si>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</si>
  <si>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</si>
  <si>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</si>
  <si>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</si>
  <si>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</si>
  <si>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</si>
  <si>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</si>
  <si>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</si>
  <si>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</si>
  <si>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</si>
  <si>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</si>
  <si>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</si>
  <si>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</si>
  <si>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</si>
  <si>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</si>
  <si>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</si>
  <si>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</si>
  <si>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</si>
  <si>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</si>
  <si>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</si>
  <si>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</si>
  <si>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</si>
  <si>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</si>
  <si>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</si>
  <si>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</si>
  <si>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</si>
  <si>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</si>
  <si>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</si>
  <si>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</si>
  <si>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</si>
  <si>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</si>
  <si>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</si>
  <si>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</si>
  <si>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</si>
  <si>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</si>
  <si>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</si>
  <si>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</si>
  <si>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</si>
  <si>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</si>
  <si>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</si>
  <si>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</si>
  <si>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</si>
  <si>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</si>
  <si>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</si>
  <si>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</si>
  <si>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</si>
  <si>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</si>
  <si>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</si>
  <si>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</si>
  <si>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</si>
  <si>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</si>
  <si>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</si>
  <si>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</si>
  <si>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</si>
  <si>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</si>
  <si>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</si>
  <si>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</si>
  <si>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</si>
  <si>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</si>
  <si>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</si>
  <si>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</si>
  <si>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</si>
  <si>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</si>
  <si>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</si>
  <si>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</si>
  <si>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</si>
  <si>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</si>
  <si>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</si>
  <si>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</si>
  <si>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</si>
  <si>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</si>
  <si>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</si>
  <si>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</si>
  <si>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</si>
  <si>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</si>
  <si>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</si>
  <si>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</si>
  <si>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</si>
  <si>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</si>
  <si>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</si>
  <si>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</si>
  <si>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</si>
  <si>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</si>
  <si>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</si>
  <si>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</si>
  <si>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</si>
  <si>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</si>
  <si>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</si>
  <si>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</si>
  <si>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</si>
  <si>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</si>
  <si>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</si>
  <si>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</si>
  <si>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</si>
  <si>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</si>
  <si>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</si>
  <si>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</si>
  <si>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</si>
  <si>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</si>
  <si>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</si>
  <si>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</si>
  <si>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</si>
  <si>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</si>
  <si>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</si>
  <si>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</si>
  <si>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</si>
  <si>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</si>
  <si>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</si>
  <si>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</si>
  <si>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</si>
  <si>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</si>
  <si>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</si>
  <si>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</si>
  <si>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</si>
  <si>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</si>
  <si>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</si>
  <si>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</si>
  <si>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</si>
  <si>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</si>
  <si>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</si>
  <si>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</si>
  <si>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</si>
  <si>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</si>
  <si>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</si>
  <si>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</si>
  <si>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</si>
  <si>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</si>
  <si>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</si>
  <si>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</si>
  <si>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</si>
  <si>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</si>
  <si>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</si>
  <si>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</si>
  <si>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</si>
  <si>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</si>
  <si>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</si>
  <si>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</si>
  <si>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</si>
  <si>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</si>
  <si>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</si>
  <si>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</si>
  <si>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</si>
  <si>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</si>
  <si>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</si>
  <si>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</si>
  <si>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</si>
  <si>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</si>
  <si>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</si>
  <si>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</si>
  <si>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</si>
  <si>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</si>
  <si>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</si>
  <si>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</si>
  <si>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</si>
  <si>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</si>
  <si>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</si>
  <si>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</si>
  <si>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</si>
  <si>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</si>
  <si>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</si>
  <si>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</si>
  <si>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</si>
  <si>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</si>
  <si>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</si>
  <si>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</si>
  <si>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</si>
  <si>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</si>
  <si>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</si>
  <si>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</si>
  <si>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</si>
  <si>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</si>
  <si>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</si>
  <si>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</si>
  <si>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</si>
  <si>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</si>
  <si>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</si>
  <si>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</si>
  <si>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</si>
  <si>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</si>
  <si>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</si>
  <si>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</si>
  <si>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</si>
  <si>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</si>
  <si>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</si>
  <si>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</si>
  <si>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</si>
  <si>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</si>
  <si>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</si>
  <si>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</si>
  <si>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</si>
  <si>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</si>
  <si>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</si>
  <si>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</si>
  <si>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</si>
  <si>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</si>
  <si>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</si>
  <si>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</si>
  <si>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</si>
  <si>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</si>
  <si>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</si>
  <si>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</si>
  <si>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</si>
  <si>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</si>
  <si>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</si>
  <si>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</si>
  <si>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</si>
  <si>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</si>
  <si>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</si>
  <si>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</si>
  <si>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</si>
  <si>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</si>
  <si>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</si>
  <si>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</si>
  <si>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</si>
  <si>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</si>
  <si>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</si>
  <si>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</si>
  <si>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</si>
  <si>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</si>
  <si>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</si>
  <si>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</si>
  <si>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</si>
  <si>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</si>
  <si>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</si>
  <si>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</si>
  <si>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</si>
  <si>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</si>
  <si>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</si>
  <si>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</si>
  <si>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</si>
  <si>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</si>
  <si>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</si>
  <si>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</si>
  <si>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</si>
  <si>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</si>
  <si>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</si>
  <si>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</si>
  <si>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</si>
  <si>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</si>
  <si>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</si>
  <si>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</si>
  <si>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</si>
  <si>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</si>
  <si>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</si>
  <si>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</si>
  <si>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</si>
  <si>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</si>
  <si>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</si>
  <si>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</si>
  <si>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</si>
  <si>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</si>
  <si>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</si>
  <si>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</si>
  <si>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</si>
  <si>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</si>
  <si>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</si>
  <si>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</si>
  <si>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</si>
  <si>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</si>
  <si>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</si>
  <si>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</si>
  <si>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</si>
  <si>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</si>
  <si>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</si>
  <si>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</si>
  <si>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</si>
  <si>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</si>
  <si>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</si>
  <si>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</si>
  <si>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</si>
  <si>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</si>
  <si>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</si>
  <si>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</si>
  <si>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</si>
  <si>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</si>
  <si>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</si>
  <si>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</si>
  <si>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</si>
  <si>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</si>
  <si>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</si>
  <si>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</si>
  <si>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</si>
  <si>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</si>
  <si>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</si>
  <si>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</si>
  <si>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</si>
  <si>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</si>
  <si>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</si>
  <si>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</si>
  <si>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</si>
  <si>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</si>
  <si>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</si>
  <si>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</si>
  <si>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</si>
  <si>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</si>
  <si>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</si>
  <si>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</si>
  <si>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</si>
  <si>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</si>
  <si>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</si>
  <si>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</si>
  <si>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</si>
  <si>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</si>
  <si>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</si>
  <si>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</si>
  <si>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</si>
  <si>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</si>
  <si>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</si>
  <si>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</si>
  <si>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</si>
  <si>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</si>
  <si>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</si>
  <si>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</si>
  <si>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</si>
  <si>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</si>
  <si>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</si>
  <si>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</si>
  <si>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</si>
  <si>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</si>
  <si>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</si>
  <si>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</si>
  <si>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</si>
  <si>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</si>
  <si>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</si>
  <si>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</si>
  <si>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</si>
  <si>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</si>
  <si>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</si>
  <si>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</si>
  <si>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</si>
  <si>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</si>
  <si>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</si>
  <si>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</si>
  <si>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</si>
  <si>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</si>
  <si>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</si>
  <si>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</si>
  <si>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</si>
  <si>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</si>
  <si>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</si>
  <si>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</si>
  <si>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</si>
  <si>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</si>
  <si>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</si>
  <si>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</si>
  <si>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</si>
  <si>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</si>
  <si>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</si>
  <si>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</si>
  <si>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</si>
  <si>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</si>
  <si>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</si>
  <si>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</si>
  <si>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</si>
  <si>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</si>
  <si>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</si>
  <si>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</si>
  <si>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</si>
  <si>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</si>
  <si>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</si>
  <si>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</si>
  <si>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</si>
  <si>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</si>
  <si>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</si>
  <si>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</si>
  <si>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</si>
  <si>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</si>
  <si>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</si>
  <si>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</si>
  <si>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</si>
  <si>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</si>
  <si>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</si>
  <si>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</si>
  <si>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</si>
  <si>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</si>
  <si>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</si>
  <si>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</si>
  <si>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</si>
  <si>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</si>
  <si>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</si>
  <si>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</si>
  <si>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</si>
  <si>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</si>
  <si>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</si>
  <si>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</si>
  <si>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</si>
  <si>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</si>
  <si>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</si>
  <si>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</si>
  <si>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</si>
  <si>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</si>
  <si>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</si>
  <si>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</si>
  <si>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</si>
  <si>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</si>
  <si>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</si>
  <si>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</si>
  <si>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</si>
  <si>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</si>
  <si>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</si>
  <si>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</si>
  <si>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</si>
  <si>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</si>
  <si>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</si>
  <si>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</si>
  <si>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</si>
  <si>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</si>
  <si>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</si>
  <si>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</si>
  <si>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</si>
  <si>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</si>
  <si>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</si>
  <si>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</si>
  <si>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</si>
  <si>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</si>
  <si>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</si>
  <si>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</si>
  <si>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</si>
  <si>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</si>
  <si>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</si>
  <si>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</si>
  <si>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</si>
  <si>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</si>
  <si>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</si>
  <si>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</si>
  <si>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</si>
  <si>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</si>
  <si>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</si>
  <si>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</si>
  <si>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</si>
  <si>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</si>
  <si>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</si>
  <si>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</si>
  <si>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</si>
  <si>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</si>
  <si>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</si>
  <si>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</si>
  <si>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</si>
  <si>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</si>
  <si>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</si>
  <si>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</si>
  <si>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</si>
  <si>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</si>
  <si>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</si>
  <si>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</si>
  <si>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</si>
  <si>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</si>
  <si>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</si>
  <si>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</si>
  <si>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</si>
  <si>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</si>
  <si>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</si>
  <si>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</si>
  <si>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</si>
  <si>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</si>
  <si>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</si>
  <si>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</si>
  <si>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</si>
  <si>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</si>
  <si>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</si>
  <si>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</si>
  <si>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</si>
  <si>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</si>
  <si>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</si>
  <si>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</si>
  <si>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</si>
  <si>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</si>
  <si>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</si>
  <si>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</si>
  <si>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</si>
  <si>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</si>
  <si>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</si>
  <si>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</si>
  <si>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</si>
  <si>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</si>
  <si>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</si>
  <si>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</si>
  <si>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</si>
  <si>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</si>
  <si>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</si>
  <si>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</si>
  <si>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</si>
  <si>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</si>
  <si>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</si>
  <si>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</si>
  <si>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</si>
  <si>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</si>
  <si>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</si>
  <si>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</si>
  <si>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</si>
  <si>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</si>
  <si>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</si>
  <si>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</si>
  <si>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</si>
  <si>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</si>
  <si>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</si>
  <si>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</si>
  <si>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</si>
  <si>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</si>
  <si>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</si>
  <si>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</si>
  <si>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</si>
  <si>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</si>
  <si>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</si>
  <si>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</si>
  <si>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</si>
  <si>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</si>
  <si>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</si>
  <si>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</si>
  <si>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</si>
  <si>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</si>
  <si>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</si>
  <si>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</si>
  <si>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</si>
  <si>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</si>
  <si>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</si>
  <si>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</si>
  <si>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</si>
  <si>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</si>
  <si>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</si>
  <si>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</si>
  <si>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</si>
  <si>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</si>
  <si>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</si>
  <si>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</si>
  <si>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</si>
  <si>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</si>
  <si>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</si>
  <si>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</si>
  <si>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</si>
  <si>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</si>
  <si>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</si>
  <si>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</si>
  <si>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</si>
  <si>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</si>
  <si>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</si>
  <si>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</si>
  <si>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</si>
  <si>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</si>
  <si>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</si>
  <si>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</si>
  <si>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</si>
  <si>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</si>
  <si>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</si>
  <si>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</si>
  <si>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</si>
  <si>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</si>
  <si>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</si>
  <si>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</si>
  <si>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</si>
  <si>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</si>
  <si>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</si>
  <si>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</si>
  <si>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</si>
  <si>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</si>
  <si>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</si>
  <si>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</si>
  <si>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</si>
  <si>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</si>
  <si>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</si>
  <si>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</si>
  <si>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</si>
  <si>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</si>
  <si>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</si>
  <si>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</si>
  <si>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</si>
  <si>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</si>
  <si>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</si>
  <si>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</si>
  <si>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</si>
  <si>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</si>
  <si>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</si>
  <si>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</si>
  <si>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</si>
  <si>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</si>
  <si>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</si>
  <si>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</si>
  <si>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</si>
  <si>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</si>
  <si>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</si>
  <si>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</si>
  <si>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</si>
  <si>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</si>
  <si>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</si>
  <si>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</si>
  <si>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</si>
  <si>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</si>
  <si>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</si>
  <si>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</si>
  <si>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</si>
  <si>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</si>
  <si>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</si>
  <si>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</si>
  <si>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</si>
  <si>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</si>
  <si>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</si>
  <si>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</si>
  <si>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</si>
  <si>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</si>
  <si>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</si>
  <si>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</si>
  <si>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</si>
  <si>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</si>
  <si>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</si>
  <si>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</si>
  <si>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</si>
  <si>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</si>
  <si>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</si>
  <si>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</si>
  <si>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</si>
  <si>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</si>
  <si>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</si>
  <si>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</si>
  <si>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</si>
  <si>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</si>
  <si>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</si>
  <si>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</si>
  <si>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</si>
  <si>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</si>
  <si>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</si>
  <si>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</si>
  <si>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</si>
  <si>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</si>
  <si>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</si>
  <si>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</si>
  <si>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</si>
  <si>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</si>
  <si>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</si>
  <si>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</si>
  <si>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</si>
  <si>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</si>
  <si>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</si>
  <si>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</si>
  <si>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</si>
  <si>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</si>
  <si>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</si>
  <si>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</si>
  <si>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</si>
  <si>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</si>
  <si>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</si>
  <si>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</si>
  <si>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</si>
  <si>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</si>
  <si>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</si>
  <si>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</si>
  <si>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</si>
  <si>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</si>
  <si>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</si>
  <si>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</si>
  <si>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</si>
  <si>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</si>
  <si>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</si>
  <si>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</si>
  <si>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</si>
  <si>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</si>
  <si>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</si>
  <si>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</si>
  <si>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</si>
  <si>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</si>
  <si>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</si>
  <si>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</si>
  <si>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</si>
  <si>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</si>
  <si>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</si>
  <si>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</si>
  <si>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</si>
  <si>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</si>
  <si>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</si>
  <si>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</si>
  <si>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</si>
  <si>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</si>
  <si>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</si>
  <si>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</si>
  <si>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</si>
  <si>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</si>
  <si>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</si>
  <si>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</si>
  <si>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</si>
  <si>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</si>
  <si>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</si>
  <si>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</si>
  <si>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</si>
  <si>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</si>
  <si>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</si>
  <si>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</si>
  <si>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</si>
  <si>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</si>
  <si>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</si>
  <si>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</si>
  <si>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</si>
  <si>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</si>
  <si>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</si>
  <si>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</si>
  <si>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</si>
  <si>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</si>
  <si>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</si>
  <si>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</si>
  <si>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</si>
  <si>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</si>
  <si>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</si>
  <si>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</si>
  <si>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</si>
  <si>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</si>
  <si>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</si>
  <si>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</si>
  <si>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</si>
  <si>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</si>
  <si>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</si>
  <si>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</si>
  <si>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</si>
  <si>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</si>
  <si>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</si>
  <si>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</si>
  <si>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</si>
  <si>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</si>
  <si>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</si>
  <si>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</si>
  <si>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</si>
  <si>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</si>
  <si>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</si>
  <si>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</si>
  <si>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</si>
  <si>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</si>
  <si>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</si>
  <si>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</si>
  <si>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</si>
  <si>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</si>
  <si>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</si>
  <si>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</si>
  <si>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</si>
  <si>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</si>
  <si>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</si>
  <si>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</si>
  <si>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</si>
  <si>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</si>
  <si>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</si>
  <si>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</si>
  <si>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</si>
  <si>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</si>
  <si>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</si>
  <si>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</si>
  <si>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</si>
  <si>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</si>
  <si>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</si>
  <si>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</si>
  <si>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</si>
  <si>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</si>
  <si>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</si>
  <si>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</si>
  <si>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</si>
  <si>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</si>
  <si>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</si>
  <si>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</si>
  <si>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</si>
  <si>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</si>
  <si>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</si>
  <si>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</si>
  <si>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</si>
  <si>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</si>
  <si>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</si>
  <si>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</si>
  <si>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</si>
  <si>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</si>
  <si>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</si>
  <si>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</si>
  <si>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</si>
  <si>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</si>
  <si>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</si>
  <si>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</si>
  <si>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</si>
  <si>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</si>
  <si>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</si>
  <si>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</si>
  <si>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</si>
  <si>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</si>
  <si>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</si>
  <si>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</si>
  <si>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</si>
  <si>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</si>
  <si>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</si>
  <si>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</si>
  <si>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</si>
  <si>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</si>
  <si>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</si>
  <si>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</si>
  <si>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</si>
  <si>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</si>
  <si>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</si>
  <si>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</si>
  <si>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</si>
  <si>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</si>
  <si>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</si>
  <si>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</si>
  <si>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</si>
  <si>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</si>
  <si>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</si>
  <si>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</si>
  <si>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</si>
  <si>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</si>
  <si>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</si>
  <si>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</si>
  <si>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</si>
  <si>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</si>
  <si>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</si>
  <si>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</si>
  <si>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</si>
  <si>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</si>
  <si>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</si>
  <si>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</si>
  <si>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</si>
  <si>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</si>
  <si>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</si>
  <si>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</si>
  <si>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</si>
  <si>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</si>
  <si>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</si>
  <si>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</si>
  <si>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</si>
  <si>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</si>
  <si>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</si>
  <si>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</si>
  <si>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</si>
  <si>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</si>
  <si>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</si>
  <si>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</si>
  <si>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</si>
  <si>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</si>
  <si>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</si>
  <si>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</si>
  <si>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</si>
  <si>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</si>
  <si>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</si>
  <si>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</si>
  <si>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</si>
  <si>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</si>
  <si>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</si>
  <si>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</si>
  <si>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</si>
  <si>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</si>
  <si>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</si>
  <si>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</si>
  <si>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</si>
  <si>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</si>
  <si>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</si>
  <si>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</si>
  <si>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</si>
  <si>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</si>
  <si>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</si>
  <si>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</si>
  <si>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</si>
  <si>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</si>
  <si>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</si>
  <si>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</si>
  <si>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</si>
  <si>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</si>
  <si>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</si>
  <si>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</si>
  <si>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</si>
  <si>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</si>
  <si>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</si>
  <si>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</si>
  <si>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</si>
  <si>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</si>
  <si>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</si>
  <si>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</si>
  <si>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</si>
  <si>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</si>
  <si>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</si>
  <si>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</si>
  <si>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</si>
  <si>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</si>
  <si>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</si>
  <si>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</si>
  <si>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</si>
  <si>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</si>
  <si>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</si>
  <si>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</si>
  <si>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</si>
  <si>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</si>
  <si>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</si>
  <si>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</si>
  <si>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</si>
  <si>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</si>
  <si>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</si>
  <si>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</si>
  <si>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</si>
  <si>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</si>
  <si>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</si>
  <si>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</si>
  <si>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</si>
  <si>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</si>
  <si>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</si>
  <si>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</si>
  <si>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</si>
  <si>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</si>
  <si>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</si>
  <si>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</si>
  <si>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</si>
  <si>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</si>
  <si>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</si>
  <si>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</si>
  <si>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</si>
  <si>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</si>
  <si>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</si>
  <si>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</si>
  <si>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</si>
  <si>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</si>
  <si>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</si>
  <si>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</si>
  <si>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</si>
  <si>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</si>
  <si>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</si>
  <si>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</si>
  <si>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</si>
  <si>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</si>
  <si>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</si>
  <si>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</si>
  <si>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</si>
  <si>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</si>
  <si>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</si>
  <si>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</si>
  <si>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</si>
  <si>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</si>
  <si>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</si>
  <si>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</si>
  <si>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</si>
  <si>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</si>
  <si>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</si>
  <si>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</si>
  <si>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</si>
  <si>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</si>
  <si>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</si>
  <si>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</si>
  <si>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</si>
  <si>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</si>
  <si>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</si>
  <si>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</si>
  <si>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</si>
  <si>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</si>
  <si>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</si>
  <si>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</si>
  <si>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</si>
  <si>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</si>
  <si>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</si>
  <si>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</si>
  <si>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</si>
  <si>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</si>
  <si>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</si>
  <si>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</si>
  <si>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</si>
  <si>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</si>
  <si>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</si>
  <si>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</si>
  <si>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</si>
  <si>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</si>
  <si>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</si>
  <si>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</si>
  <si>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</si>
  <si>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</si>
  <si>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</si>
  <si>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</si>
  <si>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</si>
  <si>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</si>
  <si>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</si>
  <si>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</si>
  <si>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</si>
  <si>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</si>
  <si>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</si>
  <si>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</si>
  <si>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</si>
  <si>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</si>
  <si>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</si>
  <si>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</si>
  <si>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</si>
  <si>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</si>
  <si>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</si>
  <si>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</si>
  <si>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</si>
  <si>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</si>
  <si>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</si>
  <si>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</si>
  <si>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</si>
  <si>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</si>
  <si>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</si>
  <si>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</si>
  <si>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</si>
  <si>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</si>
  <si>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</si>
  <si>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</si>
  <si>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</si>
  <si>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</si>
  <si>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</si>
  <si>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</si>
  <si>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</si>
  <si>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</si>
  <si>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</si>
  <si>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</si>
  <si>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</si>
  <si>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</si>
  <si>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</si>
  <si>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</si>
  <si>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</si>
  <si>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</si>
  <si>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</si>
  <si>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</si>
  <si>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</si>
  <si>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</si>
  <si>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</si>
  <si>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</si>
  <si>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</si>
  <si>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</si>
  <si>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</si>
  <si>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</si>
  <si>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</si>
  <si>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</si>
  <si>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</si>
  <si>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</si>
  <si>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</si>
  <si>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</si>
  <si>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</si>
  <si>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</si>
  <si>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</si>
  <si>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</si>
  <si>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</si>
  <si>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</si>
  <si>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</si>
  <si>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</si>
  <si>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</si>
  <si>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</si>
  <si>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</si>
  <si>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</si>
  <si>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</si>
  <si>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</si>
  <si>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</si>
  <si>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</si>
  <si>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</si>
  <si>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</si>
  <si>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</si>
  <si>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</si>
  <si>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</si>
  <si>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</si>
  <si>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</si>
  <si>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</si>
  <si>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</si>
  <si>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</si>
  <si>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</si>
  <si>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</si>
  <si>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</si>
  <si>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</si>
  <si>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</si>
  <si>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</si>
  <si>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</si>
  <si>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</si>
  <si>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</si>
  <si>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</si>
  <si>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</si>
  <si>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</si>
  <si>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</si>
  <si>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</si>
  <si>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</si>
  <si>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</si>
  <si>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</si>
  <si>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</si>
  <si>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</si>
  <si>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</si>
  <si>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</si>
  <si>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</si>
  <si>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</si>
  <si>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</si>
  <si>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</si>
  <si>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</si>
  <si>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</si>
  <si>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</si>
  <si>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</si>
  <si>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</si>
  <si>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</si>
  <si>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</si>
  <si>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</si>
  <si>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</si>
  <si>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</si>
  <si>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</si>
  <si>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</si>
  <si>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</si>
  <si>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</si>
  <si>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</si>
  <si>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</si>
  <si>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</si>
  <si>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</si>
  <si>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</si>
  <si>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</si>
  <si>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</si>
  <si>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</si>
  <si>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</si>
  <si>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</si>
  <si>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</si>
  <si>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</si>
  <si>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</si>
  <si>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</si>
  <si>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</si>
  <si>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</si>
  <si>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</si>
  <si>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</si>
  <si>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</si>
  <si>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</si>
  <si>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</si>
  <si>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</si>
  <si>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</si>
  <si>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</si>
  <si>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</si>
  <si>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</si>
  <si>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</si>
  <si>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</si>
  <si>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</si>
  <si>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</si>
  <si>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</si>
  <si>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</si>
  <si>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</si>
  <si>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</si>
  <si>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</si>
  <si>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</si>
  <si>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</si>
  <si>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</si>
  <si>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</si>
  <si>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</si>
  <si>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</si>
  <si>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</si>
  <si>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</si>
  <si>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</si>
  <si>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</si>
  <si>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</si>
  <si>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</si>
  <si>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</si>
  <si>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</si>
  <si>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</si>
  <si>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</si>
  <si>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</si>
  <si>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</si>
  <si>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</si>
  <si>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</si>
  <si>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</si>
  <si>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</si>
  <si>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</si>
  <si>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</si>
  <si>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</si>
  <si>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</si>
  <si>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</si>
  <si>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</si>
  <si>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</si>
  <si>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</si>
  <si>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</si>
  <si>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</si>
  <si>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</si>
  <si>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</si>
  <si>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</si>
  <si>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</si>
  <si>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</si>
  <si>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</si>
  <si>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</si>
  <si>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</si>
  <si>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</si>
  <si>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</si>
  <si>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</si>
  <si>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</si>
  <si>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</si>
  <si>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</si>
  <si>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</si>
  <si>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</si>
  <si>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</si>
  <si>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</si>
  <si>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</si>
  <si>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</si>
  <si>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</si>
  <si>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</si>
  <si>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</si>
  <si>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</si>
  <si>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</si>
  <si>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</si>
  <si>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</si>
  <si>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</si>
  <si>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</si>
  <si>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</si>
  <si>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</si>
  <si>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</si>
  <si>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</si>
  <si>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</si>
  <si>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</si>
  <si>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</si>
  <si>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</si>
  <si>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</si>
  <si>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</si>
  <si>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</si>
  <si>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</si>
  <si>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</si>
  <si>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</si>
  <si>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</si>
  <si>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</si>
  <si>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</si>
  <si>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</si>
  <si>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</si>
  <si>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</si>
  <si>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</si>
  <si>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</si>
  <si>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</si>
  <si>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</si>
  <si>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</si>
  <si>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</si>
  <si>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</si>
  <si>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</si>
  <si>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</si>
  <si>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</si>
  <si>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</si>
  <si>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</si>
  <si>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</si>
  <si>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</si>
  <si>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</si>
  <si>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</si>
  <si>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</si>
  <si>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</si>
  <si>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</si>
  <si>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</si>
  <si>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</si>
  <si>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</si>
  <si>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</si>
  <si>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</si>
  <si>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</si>
  <si>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</si>
  <si>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</si>
  <si>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</si>
  <si>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</si>
  <si>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</si>
  <si>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</si>
  <si>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</si>
  <si>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</si>
  <si>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</si>
  <si>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</si>
  <si>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</si>
  <si>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</si>
  <si>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</si>
  <si>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</si>
  <si>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</si>
  <si>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</si>
  <si>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</si>
  <si>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</si>
  <si>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</si>
  <si>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</si>
  <si>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</si>
  <si>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</si>
  <si>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</si>
  <si>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</si>
  <si>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</si>
  <si>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</si>
  <si>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</si>
  <si>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</si>
  <si>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</si>
  <si>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</si>
  <si>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</si>
  <si>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</si>
  <si>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</si>
  <si>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</si>
  <si>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</si>
  <si>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</si>
  <si>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</si>
  <si>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</si>
  <si>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</si>
  <si>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</si>
  <si>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</si>
  <si>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</si>
  <si>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</si>
  <si>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</si>
  <si>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</si>
  <si>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</si>
  <si>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</si>
  <si>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</si>
  <si>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</si>
  <si>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</si>
  <si>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</si>
  <si>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</si>
  <si>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</si>
  <si>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</si>
  <si>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</si>
  <si>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</si>
  <si>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</si>
  <si>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</si>
  <si>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</si>
  <si>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</si>
  <si>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</si>
  <si>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</si>
  <si>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</si>
  <si>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</si>
  <si>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</si>
  <si>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</si>
  <si>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</si>
  <si>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</si>
  <si>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</si>
  <si>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</si>
  <si>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</si>
  <si>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</si>
  <si>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</si>
  <si>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</si>
  <si>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</si>
  <si>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</si>
  <si>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</si>
  <si>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</si>
  <si>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</si>
  <si>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</si>
  <si>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</si>
  <si>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</si>
  <si>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</si>
  <si>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</si>
  <si>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</si>
  <si>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</si>
  <si>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</si>
  <si>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</si>
  <si>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</si>
  <si>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</si>
  <si>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</si>
  <si>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</si>
  <si>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</si>
  <si>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</si>
  <si>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</si>
  <si>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</si>
  <si>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</si>
  <si>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</si>
  <si>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</si>
  <si>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</si>
  <si>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</si>
  <si>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</si>
  <si>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</si>
  <si>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</si>
  <si>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</si>
  <si>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</si>
  <si>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</si>
  <si>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</si>
  <si>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</si>
  <si>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</si>
  <si>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</si>
  <si>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</si>
  <si>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</si>
  <si>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</si>
  <si>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</si>
  <si>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</si>
  <si>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</si>
  <si>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</si>
  <si>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</si>
  <si>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</si>
  <si>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</si>
  <si>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</si>
  <si>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</si>
  <si>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</si>
  <si>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</si>
  <si>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</si>
  <si>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</si>
  <si>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</si>
  <si>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</si>
  <si>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</si>
  <si>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</si>
  <si>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</si>
  <si>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</si>
  <si>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</si>
  <si>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</si>
  <si>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</si>
  <si>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</si>
  <si>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</si>
  <si>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</si>
  <si>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</si>
  <si>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</si>
  <si>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</si>
  <si>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</si>
  <si>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</si>
  <si>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</si>
  <si>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</si>
  <si>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</si>
  <si>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</si>
  <si>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</si>
  <si>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</si>
  <si>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</si>
  <si>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</si>
  <si>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</si>
  <si>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</si>
  <si>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</si>
  <si>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</si>
  <si>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</si>
  <si>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</si>
  <si>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</si>
  <si>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</si>
  <si>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</si>
  <si>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</si>
  <si>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</si>
  <si>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</si>
  <si>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</si>
  <si>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</si>
  <si>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</si>
  <si>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</si>
  <si>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</si>
  <si>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</si>
  <si>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</si>
  <si>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</si>
  <si>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</si>
  <si>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</si>
  <si>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</si>
  <si>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</si>
  <si>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</si>
  <si>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</si>
  <si>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</si>
  <si>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</si>
  <si>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</si>
  <si>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</si>
  <si>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</si>
  <si>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</si>
  <si>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</si>
  <si>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</si>
  <si>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</si>
  <si>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</si>
  <si>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</si>
  <si>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</si>
  <si>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</si>
  <si>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</si>
  <si>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</si>
  <si>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</si>
  <si>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</si>
  <si>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</si>
  <si>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</si>
  <si>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</si>
  <si>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</si>
  <si>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</si>
  <si>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</si>
  <si>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</si>
  <si>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</si>
  <si>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</si>
  <si>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</si>
  <si>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</si>
  <si>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</si>
  <si>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</si>
  <si>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</si>
  <si>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</si>
  <si>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</si>
  <si>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</si>
  <si>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</si>
  <si>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</si>
  <si>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</si>
  <si>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</si>
  <si>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</si>
  <si>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</si>
  <si>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</si>
  <si>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</si>
  <si>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</si>
  <si>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</si>
  <si>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</si>
  <si>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</si>
  <si>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</si>
  <si>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</si>
  <si>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</si>
  <si>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</si>
  <si>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</si>
  <si>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</si>
  <si>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</si>
  <si>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</si>
  <si>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</si>
  <si>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</si>
  <si>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</si>
  <si>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</si>
  <si>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</si>
  <si>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</si>
  <si>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</si>
  <si>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</si>
  <si>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</si>
  <si>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</si>
  <si>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</si>
  <si>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</si>
  <si>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</si>
  <si>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</si>
  <si>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</si>
  <si>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</si>
  <si>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</si>
  <si>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</si>
  <si>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</si>
  <si>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</si>
  <si>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</si>
  <si>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</si>
  <si>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</si>
  <si>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</si>
  <si>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</si>
  <si>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</si>
  <si>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</si>
  <si>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</si>
  <si>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</si>
  <si>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</si>
  <si>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</si>
  <si>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</si>
  <si>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</si>
  <si>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</si>
  <si>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</si>
  <si>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</si>
  <si>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</si>
  <si>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</si>
  <si>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</si>
  <si>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</si>
  <si>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</si>
  <si>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</si>
  <si>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</si>
  <si>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</si>
  <si>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</si>
  <si>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</si>
  <si>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</si>
  <si>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</si>
  <si>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</si>
  <si>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</si>
  <si>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</si>
  <si>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</si>
  <si>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</si>
  <si>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</si>
  <si>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</si>
  <si>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</si>
  <si>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</si>
  <si>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</si>
  <si>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</si>
  <si>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</si>
  <si>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</si>
  <si>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</si>
  <si>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</si>
  <si>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</si>
  <si>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</si>
  <si>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</si>
  <si>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</si>
  <si>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</si>
  <si>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</si>
  <si>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</si>
  <si>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</si>
  <si>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</si>
  <si>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</si>
  <si>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</si>
  <si>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</si>
  <si>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</si>
  <si>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</si>
  <si>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</si>
  <si>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</si>
  <si>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</si>
  <si>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</si>
  <si>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</si>
  <si>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</si>
  <si>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</si>
  <si>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</si>
  <si>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</si>
  <si>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</si>
  <si>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</si>
  <si>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</si>
  <si>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</si>
  <si>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</si>
  <si>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</si>
  <si>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</si>
  <si>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</si>
  <si>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</si>
  <si>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</si>
  <si>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</si>
  <si>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</si>
  <si>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</si>
  <si>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</si>
  <si>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</si>
  <si>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</si>
  <si>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</si>
  <si>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</si>
  <si>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</si>
  <si>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</si>
  <si>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</si>
  <si>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</si>
  <si>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</si>
  <si>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</si>
  <si>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</si>
  <si>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</si>
  <si>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</si>
  <si>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</si>
  <si>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</si>
  <si>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</si>
  <si>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</si>
  <si>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</si>
  <si>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</si>
  <si>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</si>
  <si>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</si>
  <si>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</si>
  <si>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</si>
  <si>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</si>
  <si>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</si>
  <si>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</si>
  <si>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</si>
  <si>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</si>
  <si>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</si>
  <si>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</si>
  <si>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</si>
  <si>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</si>
  <si>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</si>
  <si>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</si>
  <si>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</si>
  <si>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</si>
  <si>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</si>
  <si>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</si>
  <si>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</si>
  <si>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</si>
  <si>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</si>
  <si>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</si>
  <si>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</si>
  <si>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</si>
  <si>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</si>
  <si>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</si>
  <si>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</si>
  <si>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</si>
  <si>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</si>
  <si>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</si>
  <si>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</si>
  <si>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</si>
  <si>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</si>
  <si>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</si>
  <si>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</si>
  <si>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</si>
  <si>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</si>
  <si>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</si>
  <si>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</si>
  <si>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</si>
  <si>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</si>
  <si>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</si>
  <si>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</si>
  <si>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</si>
  <si>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</si>
  <si>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</si>
  <si>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</si>
  <si>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</si>
  <si>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</si>
  <si>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</si>
  <si>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</si>
  <si>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</si>
  <si>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</si>
  <si>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</si>
  <si>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</si>
  <si>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</si>
  <si>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</si>
  <si>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</si>
  <si>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</si>
  <si>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</si>
  <si>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</si>
  <si>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</si>
  <si>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</si>
  <si>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</si>
  <si>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</si>
  <si>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</si>
  <si>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</si>
  <si>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</si>
  <si>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</si>
  <si>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</si>
  <si>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</si>
  <si>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</si>
  <si>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</si>
  <si>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</si>
  <si>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</si>
  <si>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</si>
  <si>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</si>
  <si>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</si>
  <si>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</si>
  <si>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</si>
  <si>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</si>
  <si>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</si>
  <si>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</si>
  <si>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</si>
  <si>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</si>
  <si>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</si>
  <si>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</si>
  <si>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</si>
  <si>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</si>
  <si>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</si>
  <si>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</si>
  <si>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</si>
  <si>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</si>
  <si>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</si>
  <si>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</si>
  <si>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</si>
  <si>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</si>
  <si>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</si>
  <si>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</si>
  <si>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</si>
  <si>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</si>
  <si>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</si>
  <si>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</si>
  <si>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</si>
  <si>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</si>
  <si>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</si>
  <si>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</si>
  <si>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</si>
  <si>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</si>
  <si>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</si>
  <si>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</si>
  <si>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</si>
  <si>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</si>
  <si>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</si>
  <si>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</si>
  <si>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</si>
  <si>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</si>
  <si>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</si>
  <si>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</si>
  <si>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</si>
  <si>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</si>
  <si>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</si>
  <si>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</si>
  <si>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</si>
  <si>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</si>
  <si>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</si>
  <si>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</si>
  <si>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</si>
  <si>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</si>
  <si>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</si>
  <si>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</si>
  <si>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</si>
  <si>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</si>
  <si>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</si>
  <si>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</si>
  <si>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</si>
  <si>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</si>
  <si>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</si>
  <si>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</si>
  <si>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</si>
  <si>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</si>
  <si>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</si>
  <si>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</si>
  <si>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</si>
  <si>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</si>
  <si>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</si>
  <si>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</si>
  <si>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</si>
  <si>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</si>
  <si>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</si>
  <si>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</si>
  <si>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</si>
  <si>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</si>
  <si>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</si>
  <si>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</si>
  <si>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</si>
  <si>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</si>
  <si>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</si>
  <si>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</si>
  <si>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</si>
  <si>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</si>
  <si>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</si>
  <si>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</si>
  <si>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</si>
  <si>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</si>
  <si>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</si>
  <si>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</si>
  <si>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</si>
  <si>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</si>
  <si>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</si>
  <si>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</si>
  <si>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</si>
  <si>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</si>
  <si>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</si>
  <si>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</si>
  <si>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</si>
  <si>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</si>
  <si>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</si>
  <si>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</si>
  <si>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</si>
  <si>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</si>
  <si>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</si>
  <si>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</si>
  <si>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</si>
  <si>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</si>
  <si>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</si>
  <si>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</si>
  <si>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</si>
  <si>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</si>
  <si>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</si>
  <si>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</si>
  <si>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</si>
  <si>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</si>
  <si>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</si>
  <si>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</si>
  <si>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</si>
  <si>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</si>
  <si>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</si>
  <si>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</si>
  <si>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</si>
  <si>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</si>
  <si>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</si>
  <si>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</si>
  <si>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</si>
  <si>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</si>
  <si>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</si>
  <si>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</si>
  <si>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</si>
  <si>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</si>
  <si>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</si>
  <si>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</si>
  <si>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</si>
  <si>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</si>
  <si>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</si>
  <si>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</si>
  <si>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</si>
  <si>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</si>
  <si>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</si>
  <si>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</si>
  <si>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</si>
  <si>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</si>
  <si>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</si>
  <si>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</si>
  <si>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</si>
  <si>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</si>
  <si>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</si>
  <si>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</si>
  <si>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</si>
  <si>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</si>
  <si>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</si>
  <si>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</si>
  <si>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</si>
  <si>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</si>
  <si>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</si>
  <si>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</si>
  <si>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</si>
  <si>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</si>
  <si>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</si>
  <si>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</si>
  <si>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</si>
  <si>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</si>
  <si>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</si>
  <si>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</si>
  <si>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</si>
  <si>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</si>
  <si>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</si>
  <si>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</si>
  <si>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</si>
  <si>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</si>
  <si>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</si>
  <si>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</si>
  <si>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</si>
  <si>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</si>
  <si>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</si>
  <si>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</si>
  <si>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</si>
  <si>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</si>
  <si>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</si>
  <si>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</si>
  <si>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</si>
  <si>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</si>
  <si>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</si>
  <si>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</si>
  <si>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</si>
  <si>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</si>
  <si>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</si>
  <si>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</si>
  <si>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</si>
  <si>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</si>
  <si>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</si>
  <si>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</si>
  <si>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</si>
  <si>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</si>
  <si>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</si>
  <si>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</si>
  <si>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</si>
  <si>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</si>
  <si>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</si>
  <si>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</si>
  <si>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</si>
  <si>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</si>
  <si>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</si>
  <si>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</si>
  <si>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</si>
  <si>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</si>
  <si>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</si>
  <si>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</si>
  <si>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</si>
  <si>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</si>
  <si>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</si>
  <si>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</si>
  <si>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</si>
  <si>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</si>
  <si>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</si>
  <si>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</si>
  <si>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</si>
  <si>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</si>
  <si>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</si>
  <si>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</si>
  <si>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</si>
  <si>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</si>
  <si>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</si>
  <si>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</si>
  <si>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</si>
  <si>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</si>
  <si>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</si>
  <si>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</si>
  <si>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</si>
  <si>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</si>
  <si>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</si>
  <si>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</si>
  <si>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</si>
  <si>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</si>
  <si>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</si>
  <si>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</si>
  <si>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</si>
  <si>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</si>
  <si>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</si>
  <si>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</si>
  <si>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</si>
  <si>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</si>
  <si>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</si>
  <si>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</si>
  <si>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</si>
  <si>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</si>
  <si>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</si>
  <si>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</si>
  <si>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</si>
  <si>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</si>
  <si>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</si>
  <si>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</si>
  <si>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</si>
  <si>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</si>
  <si>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</si>
  <si>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</si>
  <si>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</si>
  <si>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</si>
  <si>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</si>
  <si>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</si>
  <si>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</si>
  <si>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</si>
  <si>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</si>
  <si>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</si>
  <si>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</si>
  <si>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</si>
  <si>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</si>
  <si>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</si>
  <si>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</si>
  <si>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</si>
  <si>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</si>
  <si>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</si>
  <si>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</si>
  <si>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</si>
  <si>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</si>
  <si>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</si>
  <si>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</si>
  <si>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</si>
  <si>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</si>
  <si>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</si>
  <si>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</si>
  <si>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</si>
  <si>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</si>
  <si>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</si>
  <si>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</si>
  <si>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</si>
  <si>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</si>
  <si>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</si>
  <si>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</si>
  <si>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</si>
  <si>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</si>
  <si>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</si>
  <si>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</si>
  <si>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</si>
  <si>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</si>
  <si>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</si>
  <si>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</si>
  <si>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</si>
  <si>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</si>
  <si>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</si>
  <si>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</si>
  <si>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</si>
  <si>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</si>
  <si>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</si>
  <si>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</si>
  <si>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</si>
  <si>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</si>
  <si>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</si>
  <si>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</si>
  <si>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</si>
  <si>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</si>
  <si>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</si>
  <si>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</si>
  <si>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</si>
  <si>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</si>
  <si>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</si>
  <si>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</si>
  <si>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</si>
  <si>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</si>
  <si>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</si>
  <si>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</si>
  <si>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</si>
  <si>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</si>
  <si>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</si>
  <si>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</si>
  <si>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</si>
  <si>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</si>
  <si>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</si>
  <si>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</si>
  <si>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</si>
  <si>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</si>
  <si>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</si>
  <si>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</si>
  <si>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</si>
  <si>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</si>
  <si>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</si>
  <si>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</si>
  <si>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</si>
  <si>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</si>
  <si>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</si>
  <si>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</si>
  <si>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</si>
  <si>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</si>
  <si>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</si>
  <si>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</si>
  <si>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</si>
  <si>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</si>
  <si>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</si>
  <si>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</si>
  <si>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</si>
  <si>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</si>
  <si>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</si>
  <si>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</si>
  <si>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</si>
  <si>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</si>
  <si>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</si>
  <si>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</si>
  <si>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</si>
  <si>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</si>
  <si>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</si>
  <si>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</si>
  <si>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</si>
  <si>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</si>
  <si>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</si>
  <si>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</si>
  <si>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</si>
  <si>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</si>
  <si>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</si>
  <si>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</si>
  <si>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</si>
  <si>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</si>
  <si>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</si>
  <si>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</si>
  <si>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</si>
  <si>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</si>
  <si>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</si>
  <si>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</si>
  <si>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</si>
  <si>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</si>
  <si>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</si>
  <si>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</si>
  <si>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</si>
  <si>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</si>
  <si>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</si>
  <si>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</si>
  <si>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</si>
  <si>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</si>
  <si>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</si>
  <si>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</si>
  <si>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</si>
  <si>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</si>
  <si>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</si>
  <si>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</si>
  <si>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</si>
  <si>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</si>
  <si>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</si>
  <si>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</si>
  <si>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</si>
  <si>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</si>
  <si>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</si>
  <si>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</si>
  <si>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</si>
  <si>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</si>
  <si>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</si>
  <si>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</si>
  <si>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</si>
  <si>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</si>
  <si>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</si>
  <si>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</si>
  <si>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</si>
  <si>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</si>
  <si>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</si>
  <si>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</si>
  <si>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</si>
  <si>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</si>
  <si>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</si>
  <si>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</si>
  <si>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</si>
  <si>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</si>
  <si>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</si>
  <si>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</si>
  <si>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</si>
  <si>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</si>
  <si>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</si>
  <si>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</si>
  <si>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</si>
  <si>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</si>
  <si>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</si>
  <si>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</si>
  <si>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</si>
  <si>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</si>
  <si>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</si>
  <si>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</si>
  <si>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</si>
  <si>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</si>
  <si>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</si>
  <si>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</si>
  <si>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</si>
  <si>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</si>
  <si>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</si>
  <si>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</si>
  <si>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</si>
  <si>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</si>
  <si>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</si>
  <si>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</si>
  <si>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</si>
  <si>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</si>
  <si>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</si>
  <si>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</si>
  <si>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</si>
  <si>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</si>
  <si>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</si>
  <si>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</si>
  <si>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</si>
  <si>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</si>
  <si>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</si>
  <si>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</si>
  <si>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</si>
  <si>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</si>
  <si>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</si>
  <si>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</si>
  <si>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</si>
  <si>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</si>
  <si>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</si>
  <si>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</si>
  <si>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</si>
  <si>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</si>
  <si>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</si>
  <si>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</si>
  <si>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</si>
  <si>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</si>
  <si>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</si>
  <si>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</si>
  <si>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</si>
  <si>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</si>
  <si>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</si>
  <si>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</si>
  <si>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</si>
  <si>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</si>
  <si>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</si>
  <si>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</si>
  <si>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</si>
  <si>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</si>
  <si>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</si>
  <si>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</si>
  <si>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</si>
  <si>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</si>
  <si>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</si>
  <si>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</si>
  <si>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</si>
  <si>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</si>
  <si>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</si>
  <si>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</si>
  <si>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</si>
  <si>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</si>
  <si>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</si>
  <si>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</si>
  <si>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</si>
  <si>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</si>
  <si>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</si>
  <si>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</si>
  <si>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</si>
  <si>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</si>
  <si>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</si>
  <si>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</si>
  <si>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</si>
  <si>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</si>
  <si>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</si>
  <si>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</si>
  <si>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</si>
  <si>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</si>
  <si>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</si>
  <si>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</si>
  <si>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</si>
  <si>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</si>
  <si>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</si>
  <si>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</si>
  <si>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</si>
  <si>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</si>
  <si>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</si>
  <si>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</si>
  <si>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</si>
  <si>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</si>
  <si>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</si>
  <si>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</si>
  <si>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</si>
  <si>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</si>
  <si>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</si>
  <si>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</si>
  <si>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</si>
  <si>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</si>
  <si>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</si>
  <si>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</si>
  <si>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</si>
  <si>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</si>
  <si>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</si>
  <si>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</si>
  <si>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</si>
  <si>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</si>
  <si>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</si>
  <si>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</si>
  <si>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</si>
  <si>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</si>
  <si>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</si>
  <si>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</si>
  <si>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</si>
  <si>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</si>
  <si>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</si>
  <si>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</si>
  <si>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</si>
  <si>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</si>
  <si>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</si>
  <si>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</si>
  <si>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</si>
  <si>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</si>
  <si>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</si>
  <si>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</si>
  <si>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</si>
  <si>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</si>
  <si>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</si>
  <si>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</si>
  <si>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</si>
  <si>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</si>
  <si>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</si>
  <si>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</si>
  <si>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</si>
  <si>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</si>
  <si>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</si>
  <si>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</si>
  <si>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</si>
  <si>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</si>
  <si>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</si>
  <si>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</si>
  <si>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</si>
  <si>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</si>
  <si>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</si>
  <si>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</si>
  <si>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</si>
  <si>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</si>
  <si>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</si>
  <si>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</si>
  <si>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</si>
  <si>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</si>
  <si>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</si>
  <si>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</si>
  <si>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</si>
  <si>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</si>
  <si>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</si>
  <si>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</si>
  <si>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</si>
  <si>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</si>
  <si>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</si>
  <si>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</si>
  <si>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</si>
  <si>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</si>
  <si>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</si>
  <si>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</si>
  <si>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</si>
  <si>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</si>
  <si>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</si>
  <si>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</si>
  <si>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</si>
  <si>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</si>
  <si>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</si>
  <si>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</si>
  <si>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</si>
  <si>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</si>
  <si>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</si>
  <si>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</si>
  <si>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</si>
  <si>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</si>
  <si>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</si>
  <si>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</si>
  <si>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</si>
  <si>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</si>
  <si>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</si>
  <si>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</si>
  <si>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</si>
  <si>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</si>
  <si>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</si>
  <si>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</si>
  <si>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</si>
  <si>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</si>
  <si>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</si>
  <si>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</si>
  <si>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</si>
  <si>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</si>
  <si>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</si>
  <si>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</si>
  <si>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</si>
  <si>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</si>
  <si>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</si>
  <si>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</si>
  <si>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</si>
  <si>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</si>
  <si>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</si>
  <si>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</si>
  <si>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</si>
  <si>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</si>
  <si>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</si>
  <si>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</si>
  <si>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</si>
  <si>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</si>
  <si>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</si>
  <si>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</si>
  <si>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</si>
  <si>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</si>
  <si>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</si>
  <si>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</si>
  <si>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</si>
  <si>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</si>
  <si>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</si>
  <si>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</si>
  <si>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</si>
  <si>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</si>
  <si>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</si>
  <si>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</si>
  <si>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</si>
  <si>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</si>
  <si>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</si>
  <si>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</si>
  <si>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</si>
  <si>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</si>
  <si>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</si>
  <si>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</si>
  <si>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</si>
  <si>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</si>
  <si>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</si>
  <si>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</si>
  <si>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</si>
  <si>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</si>
  <si>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</si>
  <si>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</si>
  <si>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</si>
  <si>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</si>
  <si>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</si>
  <si>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</si>
  <si>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</si>
  <si>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</si>
  <si>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</si>
  <si>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</si>
  <si>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</si>
  <si>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</si>
  <si>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</si>
  <si>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</si>
  <si>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</si>
  <si>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</si>
  <si>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</si>
  <si>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</si>
  <si>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</si>
  <si>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</si>
  <si>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</si>
  <si>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</si>
  <si>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</si>
  <si>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</si>
  <si>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</si>
  <si>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</si>
  <si>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</si>
  <si>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</si>
  <si>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</si>
  <si>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</si>
  <si>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</si>
  <si>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</si>
  <si>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</si>
  <si>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</si>
  <si>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</si>
  <si>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</si>
  <si>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</si>
  <si>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</si>
  <si>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</si>
  <si>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</si>
  <si>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</si>
  <si>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</si>
  <si>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</si>
  <si>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</si>
  <si>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</si>
  <si>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</si>
  <si>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</si>
  <si>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</si>
  <si>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</si>
  <si>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</si>
  <si>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</si>
  <si>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</si>
  <si>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</si>
  <si>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</si>
  <si>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</si>
  <si>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</si>
  <si>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</si>
  <si>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</si>
  <si>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</si>
  <si>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</si>
  <si>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</si>
  <si>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</si>
  <si>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</si>
  <si>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</si>
  <si>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</si>
  <si>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</si>
  <si>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</si>
  <si>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</si>
  <si>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</si>
  <si>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</si>
  <si>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</si>
  <si>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</si>
  <si>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</si>
  <si>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</si>
  <si>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</si>
  <si>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</si>
  <si>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</si>
  <si>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</si>
  <si>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</si>
  <si>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</si>
  <si>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</si>
  <si>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</si>
  <si>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</si>
  <si>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</si>
  <si>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</si>
  <si>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</si>
  <si>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</si>
  <si>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</si>
  <si>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</si>
  <si>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</si>
  <si>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</si>
  <si>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</si>
  <si>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</si>
  <si>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</si>
  <si>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</si>
  <si>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</si>
  <si>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</si>
  <si>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</si>
  <si>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</si>
  <si>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</si>
  <si>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</si>
  <si>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</si>
  <si>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</si>
  <si>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</si>
  <si>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</si>
  <si>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</si>
  <si>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</si>
  <si>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</si>
  <si>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</si>
  <si>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</si>
  <si>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</si>
  <si>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</si>
  <si>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</si>
  <si>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</si>
  <si>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</si>
  <si>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</si>
  <si>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</si>
  <si>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</si>
  <si>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</si>
  <si>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</si>
  <si>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</si>
  <si>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</si>
  <si>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</si>
  <si>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</si>
  <si>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</si>
  <si>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</si>
  <si>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</si>
  <si>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</si>
  <si>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</si>
  <si>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</si>
  <si>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</si>
  <si>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</si>
  <si>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</si>
  <si>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</si>
  <si>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</si>
  <si>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</si>
  <si>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</si>
  <si>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</si>
  <si>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</si>
  <si>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</si>
  <si>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</si>
  <si>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</si>
  <si>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</si>
  <si>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</si>
  <si>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</si>
  <si>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</si>
  <si>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</si>
  <si>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</si>
  <si>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</si>
  <si>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</si>
  <si>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</si>
  <si>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</si>
  <si>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</si>
  <si>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</si>
  <si>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</si>
  <si>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</si>
  <si>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</si>
  <si>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</si>
  <si>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</si>
  <si>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</si>
  <si>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</si>
  <si>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</si>
  <si>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</si>
  <si>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</si>
  <si>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</si>
  <si>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</si>
  <si>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</si>
  <si>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</si>
  <si>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</si>
  <si>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</si>
  <si>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</si>
  <si>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</si>
  <si>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</si>
  <si>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</si>
  <si>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</si>
  <si>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</si>
  <si>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</si>
  <si>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</si>
  <si>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</si>
  <si>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</si>
  <si>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</si>
  <si>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</si>
  <si>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</si>
  <si>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</si>
  <si>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</si>
  <si>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</si>
  <si>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</si>
  <si>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</si>
  <si>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</si>
  <si>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</si>
  <si>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</si>
  <si>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</si>
  <si>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</si>
  <si>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</si>
  <si>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</si>
  <si>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</si>
  <si>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</si>
  <si>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</si>
  <si>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</si>
  <si>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</si>
  <si>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</si>
  <si>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</si>
  <si>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</si>
  <si>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</si>
  <si>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</si>
  <si>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</si>
  <si>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</si>
  <si>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</si>
  <si>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</si>
  <si>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</si>
  <si>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</si>
  <si>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</si>
  <si>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</si>
  <si>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</si>
  <si>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</si>
  <si>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</si>
  <si>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</si>
  <si>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</si>
  <si>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</si>
  <si>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</si>
  <si>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</si>
  <si>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</si>
  <si>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</si>
  <si>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</si>
  <si>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</si>
  <si>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</si>
  <si>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</si>
  <si>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</si>
  <si>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</si>
  <si>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</si>
  <si>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</si>
  <si>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</si>
  <si>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</si>
  <si>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</si>
  <si>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</si>
  <si>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</si>
  <si>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</si>
  <si>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</si>
  <si>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</si>
  <si>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</si>
  <si>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</si>
  <si>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</si>
  <si>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</si>
  <si>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</si>
  <si>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</si>
  <si>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</si>
  <si>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</si>
  <si>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</si>
  <si>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</si>
  <si>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</si>
  <si>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</si>
  <si>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</si>
  <si>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</si>
  <si>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</si>
  <si>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</si>
  <si>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</si>
  <si>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</si>
  <si>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</si>
  <si>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</si>
  <si>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</si>
  <si>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</si>
  <si>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</si>
  <si>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</si>
  <si>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</si>
  <si>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</si>
  <si>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</si>
  <si>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</si>
  <si>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</si>
  <si>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</si>
  <si>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</si>
  <si>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</si>
  <si>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</si>
  <si>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</si>
  <si>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</si>
  <si>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</si>
  <si>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</si>
  <si>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</si>
  <si>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</si>
  <si>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</si>
  <si>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</si>
  <si>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</si>
  <si>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</si>
  <si>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</si>
  <si>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</si>
  <si>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</si>
  <si>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</si>
  <si>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</si>
  <si>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</si>
  <si>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</si>
  <si>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</si>
  <si>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</si>
  <si>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</si>
  <si>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</si>
  <si>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</si>
  <si>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</si>
  <si>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</si>
  <si>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</si>
  <si>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</si>
  <si>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</si>
  <si>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</si>
  <si>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</si>
  <si>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</si>
  <si>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</si>
  <si>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</si>
  <si>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</si>
  <si>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</si>
  <si>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</si>
  <si>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</si>
  <si>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</si>
  <si>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</si>
  <si>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</si>
  <si>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</si>
  <si>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</si>
  <si>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</si>
  <si>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</si>
  <si>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</si>
  <si>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</si>
  <si>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</si>
  <si>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</si>
  <si>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</si>
  <si>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</si>
  <si>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</si>
  <si>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</si>
  <si>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</si>
  <si>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</si>
  <si>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</si>
  <si>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</si>
  <si>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</si>
  <si>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</si>
  <si>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</si>
  <si>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</si>
  <si>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</si>
  <si>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</si>
  <si>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</si>
  <si>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</si>
  <si>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</si>
  <si>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</si>
  <si>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</si>
  <si>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</si>
  <si>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</si>
  <si>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</si>
  <si>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</si>
  <si>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</si>
  <si>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</si>
  <si>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</si>
  <si>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</si>
  <si>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</si>
  <si>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</si>
  <si>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</si>
  <si>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</si>
  <si>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</si>
  <si>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</si>
  <si>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</si>
  <si>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</si>
  <si>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</si>
  <si>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</si>
  <si>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</si>
  <si>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</si>
  <si>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</si>
  <si>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</si>
  <si>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</si>
  <si>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</si>
  <si>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</si>
  <si>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</si>
  <si>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</si>
  <si>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</si>
  <si>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</si>
  <si>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</si>
  <si>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</si>
  <si>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</si>
  <si>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</si>
  <si>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</si>
  <si>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</si>
  <si>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</si>
  <si>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</si>
  <si>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</si>
  <si>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</si>
  <si>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</si>
  <si>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</si>
  <si>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</si>
  <si>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</si>
  <si>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</si>
  <si>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</si>
  <si>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</si>
  <si>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</si>
  <si>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</si>
  <si>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</si>
  <si>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</si>
  <si>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</si>
  <si>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</si>
  <si>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</si>
  <si>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</si>
  <si>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</si>
  <si>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</si>
  <si>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</si>
  <si>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</si>
  <si>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</si>
  <si>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</si>
  <si>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</si>
  <si>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</si>
  <si>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</si>
  <si>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</si>
  <si>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</si>
  <si>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</si>
  <si>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</si>
  <si>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</si>
  <si>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</si>
  <si>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</si>
  <si>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</si>
  <si>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</si>
  <si>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</si>
  <si>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</si>
  <si>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</si>
  <si>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</si>
  <si>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</si>
  <si>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</si>
  <si>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</si>
  <si>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</si>
  <si>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</si>
  <si>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</si>
  <si>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</si>
  <si>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</si>
  <si>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</si>
  <si>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</si>
  <si>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</si>
  <si>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</si>
  <si>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</si>
  <si>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</si>
  <si>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</si>
  <si>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</si>
  <si>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</si>
  <si>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</si>
  <si>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</si>
  <si>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</si>
  <si>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</si>
  <si>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</si>
  <si>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</si>
  <si>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</si>
  <si>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</si>
  <si>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</si>
  <si>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</si>
  <si>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</si>
  <si>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</si>
  <si>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</si>
  <si>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</si>
  <si>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</si>
  <si>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</si>
  <si>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</si>
  <si>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</si>
  <si>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</si>
  <si>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</si>
  <si>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</si>
  <si>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</si>
  <si>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</si>
  <si>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</si>
  <si>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</si>
  <si>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</si>
  <si>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</si>
  <si>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</si>
  <si>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</si>
  <si>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</si>
  <si>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</si>
  <si>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</si>
  <si>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</si>
  <si>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</si>
  <si>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</si>
  <si>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</si>
  <si>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</si>
  <si>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</si>
  <si>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</si>
  <si>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</si>
  <si>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</si>
  <si>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</si>
  <si>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</si>
  <si>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</si>
  <si>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</si>
  <si>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</si>
  <si>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</si>
  <si>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</si>
  <si>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</si>
  <si>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</si>
  <si>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</si>
  <si>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</si>
  <si>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</si>
  <si>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</si>
  <si>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</si>
  <si>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</si>
  <si>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</si>
  <si>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</si>
  <si>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</si>
  <si>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</si>
  <si>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</si>
  <si>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</si>
  <si>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</si>
  <si>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</si>
  <si>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</si>
  <si>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</si>
  <si>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</si>
  <si>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</si>
  <si>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</si>
  <si>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</si>
  <si>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</si>
  <si>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</si>
  <si>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</si>
  <si>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</si>
  <si>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</si>
  <si>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</si>
  <si>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</si>
  <si>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</si>
  <si>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</si>
  <si>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</si>
  <si>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</si>
  <si>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</si>
  <si>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</si>
  <si>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</si>
  <si>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</si>
  <si>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</si>
  <si>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</si>
  <si>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</si>
  <si>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</si>
  <si>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</si>
  <si>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</si>
  <si>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</si>
  <si>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</si>
  <si>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</si>
  <si>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</si>
  <si>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</si>
  <si>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</si>
  <si>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</si>
  <si>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</si>
  <si>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</si>
  <si>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</si>
  <si>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</si>
  <si>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</si>
  <si>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</si>
  <si>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</si>
  <si>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</si>
  <si>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</si>
  <si>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</si>
  <si>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</si>
  <si>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</si>
  <si>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</si>
  <si>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</si>
  <si>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</si>
  <si>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</si>
  <si>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</si>
  <si>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</si>
  <si>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</si>
  <si>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</si>
  <si>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</si>
  <si>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</si>
  <si>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</si>
  <si>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</si>
  <si>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</si>
  <si>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</si>
  <si>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</si>
  <si>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</si>
  <si>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</si>
  <si>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</si>
  <si>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</si>
  <si>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</si>
  <si>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</si>
  <si>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</si>
  <si>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</si>
  <si>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</si>
  <si>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</si>
  <si>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</si>
  <si>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</si>
  <si>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</si>
  <si>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</si>
  <si>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</si>
  <si>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</si>
  <si>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</si>
  <si>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</si>
  <si>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</si>
  <si>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</si>
  <si>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</si>
  <si>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</si>
  <si>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</si>
  <si>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</si>
  <si>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</si>
  <si>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</si>
  <si>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</si>
  <si>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</si>
  <si>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</si>
  <si>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</si>
  <si>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</si>
  <si>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</si>
  <si>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</si>
  <si>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</si>
  <si>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</si>
  <si>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</si>
  <si>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</si>
  <si>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</si>
  <si>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</si>
  <si>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</si>
  <si>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</si>
  <si>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</si>
  <si>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</si>
  <si>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</si>
  <si>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</si>
  <si>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</si>
  <si>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</si>
  <si>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</si>
  <si>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</si>
  <si>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</si>
  <si>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</si>
  <si>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</si>
  <si>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</si>
  <si>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</si>
  <si>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</si>
  <si>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</si>
  <si>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</si>
  <si>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</si>
  <si>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</si>
  <si>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</si>
  <si>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</si>
  <si>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</si>
  <si>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</si>
  <si>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</si>
  <si>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</si>
  <si>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</si>
  <si>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</si>
  <si>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</si>
  <si>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</si>
  <si>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</si>
  <si>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</si>
  <si>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</si>
  <si>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</si>
  <si>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</si>
  <si>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</si>
  <si>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</si>
  <si>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</si>
  <si>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</si>
  <si>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</si>
  <si>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</si>
  <si>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</si>
  <si>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</si>
  <si>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</si>
  <si>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</si>
  <si>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</si>
  <si>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</si>
  <si>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</si>
  <si>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</si>
  <si>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</si>
  <si>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</si>
  <si>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</si>
  <si>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</si>
  <si>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</si>
  <si>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</si>
  <si>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</si>
  <si>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</si>
  <si>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</si>
  <si>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</si>
  <si>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</si>
  <si>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</si>
  <si>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</si>
  <si>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</si>
  <si>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</si>
  <si>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</si>
  <si>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</si>
  <si>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</si>
  <si>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</si>
  <si>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</si>
  <si>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</si>
  <si>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</si>
  <si>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</si>
  <si>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</si>
  <si>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</si>
  <si>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</si>
  <si>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</si>
  <si>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</si>
  <si>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</si>
  <si>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</si>
  <si>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</si>
  <si>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</si>
  <si>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</si>
  <si>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</si>
  <si>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</si>
  <si>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</si>
  <si>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</si>
  <si>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</si>
  <si>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</si>
  <si>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</si>
  <si>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</si>
  <si>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</si>
  <si>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</si>
  <si>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</si>
  <si>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</si>
  <si>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</si>
  <si>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</si>
  <si>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</si>
  <si>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</si>
  <si>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</si>
  <si>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</si>
  <si>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</si>
  <si>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</si>
  <si>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</si>
  <si>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</si>
  <si>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</si>
  <si>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</si>
  <si>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</si>
  <si>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</si>
  <si>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</si>
  <si>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</si>
  <si>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</si>
  <si>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</si>
  <si>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</si>
  <si>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</si>
  <si>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</si>
  <si>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</si>
  <si>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</si>
  <si>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</si>
  <si>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</si>
  <si>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</si>
  <si>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</si>
  <si>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</si>
  <si>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</si>
  <si>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</si>
  <si>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</si>
  <si>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</si>
  <si>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</si>
  <si>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</si>
  <si>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</si>
  <si>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</si>
  <si>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</si>
  <si>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</si>
  <si>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</si>
  <si>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</si>
  <si>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</si>
  <si>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</si>
  <si>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</si>
  <si>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</si>
  <si>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</si>
  <si>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</si>
  <si>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</si>
  <si>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</si>
  <si>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</si>
  <si>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</si>
  <si>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</si>
  <si>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</si>
  <si>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</si>
  <si>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</si>
  <si>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</si>
  <si>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</si>
  <si>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</si>
  <si>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</si>
  <si>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</si>
  <si>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</si>
  <si>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</si>
  <si>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</si>
  <si>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</si>
  <si>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</si>
  <si>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</si>
  <si>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</si>
  <si>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</si>
  <si>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</si>
  <si>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</si>
  <si>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</si>
  <si>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</si>
  <si>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</si>
  <si>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</si>
  <si>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</si>
  <si>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</si>
  <si>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</si>
  <si>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</si>
  <si>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</si>
  <si>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</si>
  <si>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</si>
  <si>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</si>
  <si>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</si>
  <si>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</si>
  <si>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</si>
  <si>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</si>
  <si>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</si>
  <si>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</si>
  <si>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</si>
  <si>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</si>
  <si>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</si>
  <si>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</si>
  <si>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</si>
  <si>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</si>
  <si>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</si>
  <si>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</si>
  <si>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</si>
  <si>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</si>
  <si>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</si>
  <si>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</si>
  <si>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</si>
  <si>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</si>
  <si>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</si>
  <si>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</si>
  <si>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</si>
  <si>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</si>
  <si>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</si>
  <si>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</si>
  <si>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</si>
  <si>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</si>
  <si>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</si>
  <si>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</si>
  <si>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</si>
  <si>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</si>
  <si>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</si>
  <si>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</si>
  <si>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</si>
  <si>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</si>
  <si>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</si>
  <si>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</si>
  <si>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</si>
  <si>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</si>
  <si>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</si>
  <si>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</si>
  <si>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</si>
  <si>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</si>
  <si>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</si>
  <si>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</si>
  <si>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</si>
  <si>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</si>
  <si>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</si>
  <si>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</si>
  <si>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</si>
  <si>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</si>
  <si>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</si>
  <si>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</si>
  <si>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</si>
  <si>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</si>
  <si>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</si>
  <si>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</si>
  <si>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</si>
  <si>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</si>
  <si>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</si>
  <si>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</si>
  <si>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</si>
  <si>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</si>
  <si>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</si>
  <si>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</si>
  <si>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</si>
  <si>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</si>
  <si>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</si>
  <si>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</si>
  <si>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</si>
  <si>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</si>
  <si>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</si>
  <si>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</si>
  <si>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</si>
  <si>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</si>
  <si>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</si>
  <si>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</si>
  <si>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</si>
  <si>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</si>
  <si>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</si>
  <si>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</si>
  <si>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</si>
  <si>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</si>
  <si>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</si>
  <si>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</si>
  <si>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</si>
  <si>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</si>
  <si>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</si>
  <si>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</si>
  <si>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</si>
  <si>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</si>
  <si>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</si>
  <si>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</si>
  <si>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</si>
  <si>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</si>
  <si>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</si>
  <si>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</si>
  <si>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</si>
  <si>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</si>
  <si>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</si>
  <si>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</si>
  <si>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</si>
  <si>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</si>
  <si>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</si>
  <si>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</si>
  <si>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</si>
  <si>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</si>
  <si>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</si>
  <si>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</si>
  <si>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</si>
  <si>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</si>
  <si>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</si>
  <si>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</si>
  <si>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</si>
  <si>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</si>
  <si>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</si>
  <si>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</si>
  <si>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</si>
  <si>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</si>
  <si>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</si>
  <si>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</si>
  <si>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</si>
  <si>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</si>
  <si>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</si>
  <si>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</si>
  <si>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</si>
  <si>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</si>
  <si>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</si>
  <si>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</si>
  <si>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</si>
  <si>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</si>
  <si>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</si>
  <si>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</si>
  <si>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</si>
  <si>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</si>
  <si>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</si>
  <si>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</si>
  <si>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</si>
  <si>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</si>
  <si>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</si>
  <si>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</si>
  <si>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</si>
  <si>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</si>
  <si>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</si>
  <si>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</si>
  <si>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</si>
  <si>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</si>
  <si>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</si>
  <si>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</si>
  <si>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</si>
  <si>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</si>
  <si>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</si>
  <si>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</si>
  <si>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</si>
  <si>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</si>
  <si>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</si>
  <si>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</si>
  <si>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</si>
  <si>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</si>
  <si>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</si>
  <si>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</si>
  <si>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</si>
  <si>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</si>
  <si>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</si>
  <si>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</si>
  <si>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</si>
  <si>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</si>
  <si>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</si>
  <si>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</si>
  <si>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</si>
  <si>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</si>
  <si>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</si>
  <si>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</si>
  <si>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</si>
  <si>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</si>
  <si>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</si>
  <si>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</si>
  <si>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</si>
  <si>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</si>
  <si>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</si>
  <si>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</si>
  <si>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</si>
  <si>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</si>
  <si>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</si>
  <si>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</si>
  <si>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</si>
  <si>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</si>
  <si>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</si>
  <si>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</si>
  <si>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</si>
  <si>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</si>
  <si>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</si>
  <si>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</si>
  <si>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</si>
  <si>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</si>
  <si>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</si>
  <si>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</si>
  <si>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</si>
  <si>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</si>
  <si>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</si>
  <si>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</si>
  <si>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</si>
  <si>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</si>
  <si>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</si>
  <si>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</si>
  <si>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</si>
  <si>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</si>
  <si>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</si>
  <si>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</si>
  <si>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</si>
  <si>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</si>
  <si>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</si>
  <si>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</si>
  <si>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</si>
  <si>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</si>
  <si>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</si>
  <si>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</si>
  <si>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</si>
  <si>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</si>
  <si>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</si>
  <si>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</si>
  <si>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</si>
  <si>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</si>
  <si>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</si>
  <si>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</si>
  <si>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</si>
  <si>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</si>
  <si>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</si>
  <si>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</si>
  <si>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</si>
  <si>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</si>
  <si>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</si>
  <si>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</si>
  <si>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</si>
  <si>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</si>
  <si>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</si>
  <si>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</si>
  <si>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</si>
  <si>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</si>
  <si>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</si>
  <si>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</si>
  <si>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</si>
  <si>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</si>
  <si>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</si>
  <si>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</si>
  <si>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</si>
  <si>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</si>
  <si>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</si>
  <si>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</si>
  <si>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</si>
  <si>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</si>
  <si>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</si>
  <si>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</si>
  <si>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</si>
  <si>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</si>
  <si>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</si>
  <si>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</si>
  <si>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</si>
  <si>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</si>
  <si>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</si>
  <si>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</si>
  <si>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</si>
  <si>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</si>
  <si>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</si>
  <si>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</si>
  <si>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</si>
  <si>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</si>
  <si>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</si>
  <si>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</si>
  <si>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</si>
  <si>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</si>
  <si>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</si>
  <si>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</si>
  <si>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</si>
  <si>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</si>
  <si>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</si>
  <si>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</si>
  <si>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</si>
  <si>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</si>
  <si>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</si>
  <si>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</si>
  <si>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</si>
  <si>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</si>
  <si>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</si>
  <si>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</si>
  <si>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</si>
  <si>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</si>
  <si>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</si>
  <si>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</si>
  <si>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</si>
  <si>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</si>
  <si>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</si>
  <si>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</si>
  <si>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</si>
  <si>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</si>
  <si>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</si>
  <si>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</si>
  <si>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</si>
  <si>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</si>
  <si>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</si>
  <si>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</si>
  <si>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</si>
  <si>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</si>
  <si>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</si>
  <si>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</si>
  <si>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</si>
  <si>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</si>
  <si>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</si>
  <si>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</si>
  <si>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</si>
  <si>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</si>
  <si>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</si>
  <si>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</si>
  <si>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</si>
  <si>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</si>
  <si>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</si>
  <si>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</si>
  <si>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</si>
  <si>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</si>
  <si>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</si>
  <si>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</si>
  <si>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</si>
  <si>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</si>
  <si>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</si>
  <si>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</si>
  <si>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</si>
  <si>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</si>
  <si>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</si>
  <si>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</si>
  <si>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</si>
  <si>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</si>
  <si>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</si>
  <si>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</si>
  <si>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</si>
  <si>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</si>
  <si>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</si>
  <si>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</si>
  <si>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</si>
  <si>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</si>
  <si>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</si>
  <si>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</si>
  <si>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</si>
  <si>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</si>
  <si>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</si>
  <si>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</si>
  <si>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</si>
  <si>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</si>
  <si>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</si>
  <si>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</si>
  <si>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</si>
  <si>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</si>
  <si>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</si>
  <si>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</si>
  <si>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</si>
  <si>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</si>
  <si>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</si>
  <si>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</si>
  <si>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</si>
  <si>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</si>
  <si>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</si>
  <si>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</si>
  <si>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</si>
  <si>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</si>
  <si>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</si>
  <si>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</si>
  <si>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</si>
  <si>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</si>
  <si>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</si>
  <si>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</si>
  <si>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</si>
  <si>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</si>
  <si>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</si>
  <si>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</si>
  <si>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</si>
  <si>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</si>
  <si>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</si>
  <si>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</si>
  <si>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</si>
  <si>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</si>
  <si>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</si>
  <si>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</si>
  <si>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</si>
  <si>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</si>
  <si>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</si>
  <si>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</si>
  <si>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</si>
  <si>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</si>
  <si>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</si>
  <si>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</si>
  <si>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</si>
  <si>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</si>
  <si>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</si>
  <si>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</si>
  <si>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</si>
  <si>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</si>
  <si>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</si>
  <si>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</si>
  <si>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</si>
  <si>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</si>
  <si>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</si>
  <si>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</si>
  <si>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</si>
  <si>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</si>
  <si>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</si>
  <si>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</si>
  <si>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</si>
  <si>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</si>
  <si>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</si>
  <si>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</si>
  <si>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</si>
  <si>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</si>
  <si>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</si>
  <si>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</si>
  <si>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</si>
  <si>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</si>
  <si>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</si>
  <si>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</si>
  <si>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</si>
  <si>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</si>
  <si>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</si>
  <si>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</si>
  <si>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</si>
  <si>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</si>
  <si>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</si>
  <si>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</si>
  <si>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</si>
  <si>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</si>
  <si>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</si>
  <si>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</si>
  <si>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</si>
  <si>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</si>
  <si>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</si>
  <si>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</si>
  <si>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</si>
  <si>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</si>
  <si>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</si>
  <si>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</si>
  <si>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</si>
  <si>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</si>
  <si>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</si>
  <si>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</si>
  <si>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</si>
  <si>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</si>
  <si>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</si>
  <si>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</si>
  <si>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</si>
  <si>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</si>
  <si>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</si>
  <si>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</si>
  <si>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</si>
  <si>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</si>
  <si>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</si>
  <si>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</si>
  <si>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</si>
  <si>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</si>
  <si>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</si>
  <si>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</si>
  <si>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</si>
  <si>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</si>
  <si>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</si>
  <si>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</si>
  <si>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</si>
  <si>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</si>
  <si>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</si>
  <si>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</si>
  <si>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</si>
  <si>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</si>
  <si>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</si>
  <si>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</si>
  <si>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</si>
  <si>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</si>
  <si>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</si>
  <si>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</si>
  <si>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</si>
  <si>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</si>
  <si>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</si>
  <si>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</si>
  <si>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</si>
  <si>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</si>
  <si>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</si>
  <si>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</si>
  <si>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</si>
  <si>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</si>
  <si>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</si>
  <si>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</si>
  <si>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</si>
  <si>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</si>
  <si>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</si>
  <si>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</si>
  <si>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</si>
  <si>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</si>
  <si>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</si>
  <si>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</si>
  <si>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</si>
  <si>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</si>
  <si>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</si>
  <si>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</si>
  <si>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</si>
  <si>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</si>
  <si>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</si>
  <si>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</si>
  <si>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</si>
  <si>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</si>
  <si>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</si>
  <si>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</si>
  <si>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</si>
  <si>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</si>
  <si>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</si>
  <si>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</si>
  <si>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</si>
  <si>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</si>
  <si>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</si>
  <si>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</si>
  <si>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</si>
  <si>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</si>
  <si>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</si>
  <si>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</si>
  <si>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</si>
  <si>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</si>
  <si>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</si>
  <si>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</si>
  <si>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</si>
  <si>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</si>
  <si>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</si>
  <si>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</si>
  <si>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</si>
  <si>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</si>
  <si>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</si>
  <si>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</si>
  <si>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</si>
  <si>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</si>
  <si>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</si>
  <si>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</si>
  <si>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</si>
  <si>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</si>
  <si>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</si>
  <si>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</si>
  <si>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</si>
  <si>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</si>
  <si>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</si>
  <si>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</si>
  <si>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</si>
  <si>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</si>
  <si>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</si>
  <si>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</si>
  <si>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</si>
  <si>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</si>
  <si>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</si>
  <si>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</si>
  <si>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</si>
  <si>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</si>
  <si>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</si>
  <si>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</si>
  <si>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</si>
  <si>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</si>
  <si>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</si>
  <si>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</si>
  <si>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</si>
  <si>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</si>
  <si>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</si>
  <si>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</si>
  <si>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</si>
  <si>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</si>
  <si>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</si>
  <si>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</si>
  <si>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</si>
  <si>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</si>
  <si>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</si>
  <si>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</si>
  <si>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</si>
  <si>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</si>
  <si>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</si>
  <si>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</si>
  <si>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</si>
  <si>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</si>
  <si>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</si>
  <si>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</si>
  <si>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</si>
  <si>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</si>
  <si>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</si>
  <si>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</si>
  <si>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</si>
  <si>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</si>
  <si>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</si>
  <si>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</si>
  <si>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</si>
  <si>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</si>
  <si>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</si>
  <si>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</si>
  <si>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</si>
  <si>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</si>
  <si>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</si>
  <si>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</si>
  <si>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</si>
  <si>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</si>
  <si>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</si>
  <si>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</si>
  <si>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</si>
  <si>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</si>
  <si>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</si>
  <si>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</si>
  <si>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</si>
  <si>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</si>
  <si>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</si>
  <si>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</si>
  <si>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</si>
  <si>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</si>
  <si>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</si>
  <si>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</si>
  <si>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</si>
  <si>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</si>
  <si>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</si>
  <si>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</si>
  <si>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</si>
  <si>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</si>
  <si>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</si>
  <si>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</si>
  <si>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</si>
  <si>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</si>
  <si>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</si>
  <si>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</si>
  <si>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</si>
  <si>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</si>
  <si>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</si>
  <si>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</si>
  <si>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</si>
  <si>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</si>
  <si>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</si>
  <si>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</si>
  <si>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</si>
  <si>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</si>
  <si>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</si>
  <si>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</si>
  <si>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</si>
  <si>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</si>
  <si>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</si>
  <si>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</si>
  <si>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</si>
  <si>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</si>
  <si>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</si>
  <si>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</si>
  <si>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</si>
  <si>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</si>
  <si>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</si>
  <si>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</si>
  <si>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</si>
  <si>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</si>
  <si>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</si>
  <si>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</si>
  <si>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</si>
  <si>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</si>
  <si>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</si>
  <si>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</si>
  <si>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</si>
  <si>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</si>
  <si>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</si>
  <si>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</si>
  <si>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</si>
  <si>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</si>
  <si>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</si>
  <si>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</si>
  <si>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</si>
  <si>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</si>
  <si>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</si>
  <si>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</si>
  <si>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</si>
  <si>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</si>
  <si>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</si>
  <si>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</si>
  <si>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</si>
  <si>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</si>
  <si>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</si>
  <si>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</si>
  <si>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</si>
  <si>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</si>
  <si>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</si>
  <si>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</si>
  <si>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</si>
  <si>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</si>
  <si>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</si>
  <si>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</si>
  <si>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</si>
  <si>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</si>
  <si>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</si>
  <si>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</si>
  <si>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</si>
  <si>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</si>
  <si>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</si>
  <si>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</si>
  <si>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</si>
  <si>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</si>
  <si>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</si>
  <si>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</si>
  <si>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</si>
  <si>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</si>
  <si>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</si>
  <si>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</si>
  <si>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</si>
  <si>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</si>
  <si>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</si>
  <si>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</si>
  <si>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</si>
  <si>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</si>
  <si>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</si>
  <si>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</si>
  <si>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</si>
  <si>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</si>
  <si>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</si>
  <si>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</si>
  <si>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</si>
  <si>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</si>
  <si>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</si>
  <si>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</si>
  <si>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</si>
  <si>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</si>
  <si>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</si>
  <si>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</si>
  <si>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</si>
  <si>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</si>
  <si>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</si>
  <si>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</si>
  <si>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</si>
  <si>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</si>
  <si>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</si>
  <si>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</si>
  <si>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</si>
  <si>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</si>
  <si>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</si>
  <si>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</si>
  <si>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</si>
  <si>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</si>
  <si>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</si>
  <si>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</si>
  <si>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</si>
  <si>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</si>
  <si>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</si>
  <si>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</si>
  <si>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</si>
  <si>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</si>
  <si>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</si>
  <si>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</si>
  <si>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</si>
  <si>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</si>
  <si>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</si>
  <si>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</si>
  <si>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</si>
  <si>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</si>
  <si>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</si>
  <si>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</si>
  <si>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</si>
  <si>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</si>
  <si>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</si>
  <si>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</si>
  <si>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</si>
  <si>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</si>
  <si>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</si>
  <si>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</si>
  <si>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</si>
  <si>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</si>
  <si>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</si>
  <si>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</si>
  <si>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</si>
  <si>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</si>
  <si>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</si>
  <si>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</si>
  <si>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</si>
  <si>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</si>
  <si>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</si>
  <si>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</si>
  <si>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</si>
  <si>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</si>
  <si>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</si>
  <si>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</si>
  <si>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</si>
  <si>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</si>
  <si>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</si>
  <si>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</si>
  <si>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</si>
  <si>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</si>
  <si>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</si>
  <si>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</si>
  <si>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</si>
  <si>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</si>
  <si>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</si>
  <si>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</si>
  <si>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</si>
  <si>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</si>
  <si>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</si>
  <si>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</si>
  <si>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</si>
  <si>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</si>
  <si>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</si>
  <si>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</si>
  <si>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</si>
  <si>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</si>
  <si>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</si>
  <si>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</si>
  <si>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</si>
  <si>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</si>
  <si>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</si>
  <si>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</si>
  <si>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</si>
  <si>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</si>
  <si>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</si>
  <si>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</si>
  <si>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</si>
  <si>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</si>
  <si>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</si>
  <si>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</si>
  <si>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</si>
  <si>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</si>
  <si>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</si>
  <si>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</si>
  <si>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</si>
  <si>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</si>
  <si>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</si>
  <si>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</si>
  <si>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</si>
  <si>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</si>
  <si>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</si>
  <si>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</si>
  <si>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</si>
  <si>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</si>
  <si>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</si>
  <si>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</si>
  <si>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</si>
  <si>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</si>
  <si>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</si>
  <si>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</si>
  <si>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</si>
  <si>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</si>
  <si>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</si>
  <si>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</si>
  <si>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</si>
  <si>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</si>
  <si>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</si>
  <si>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</si>
  <si>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</si>
  <si>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</si>
  <si>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</si>
  <si>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</si>
  <si>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</si>
  <si>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</si>
  <si>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</si>
  <si>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</si>
  <si>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</si>
  <si>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</si>
  <si>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</si>
  <si>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</si>
  <si>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</si>
  <si>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</si>
  <si>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</si>
  <si>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</si>
  <si>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</si>
  <si>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</si>
  <si>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</si>
  <si>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</si>
  <si>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</si>
  <si>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</si>
  <si>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</si>
  <si>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</si>
  <si>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</si>
  <si>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</si>
  <si>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</si>
  <si>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</si>
  <si>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</si>
  <si>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</si>
  <si>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</si>
  <si>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</si>
  <si>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</si>
  <si>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</si>
  <si>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</si>
  <si>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</si>
  <si>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</si>
  <si>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</si>
  <si>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</si>
  <si>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</si>
  <si>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</si>
  <si>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</si>
  <si>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</si>
  <si>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</si>
  <si>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</si>
  <si>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</si>
  <si>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</si>
  <si>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</si>
  <si>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</si>
  <si>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</si>
  <si>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</si>
  <si>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</si>
  <si>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</si>
  <si>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</si>
  <si>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</si>
  <si>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</si>
  <si>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</si>
  <si>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</si>
  <si>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</si>
  <si>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</si>
  <si>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</si>
  <si>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</si>
  <si>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</si>
  <si>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</si>
  <si>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</si>
  <si>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</si>
  <si>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</si>
  <si>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</si>
  <si>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</si>
  <si>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</si>
  <si>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</si>
  <si>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</si>
  <si>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</si>
  <si>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</si>
  <si>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</si>
  <si>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</si>
  <si>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</si>
  <si>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</si>
  <si>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</si>
  <si>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</si>
  <si>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</si>
  <si>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</si>
  <si>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</si>
  <si>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</si>
  <si>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</si>
  <si>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</si>
  <si>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</si>
  <si>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</si>
  <si>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</si>
  <si>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</si>
  <si>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</si>
  <si>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</si>
  <si>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</si>
  <si>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</si>
  <si>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</si>
  <si>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</si>
  <si>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</si>
  <si>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</si>
  <si>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</si>
  <si>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</si>
  <si>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</si>
  <si>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</si>
  <si>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</si>
  <si>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</si>
  <si>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</si>
  <si>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</si>
  <si>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</si>
  <si>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</si>
  <si>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</si>
  <si>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</si>
  <si>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</si>
  <si>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</si>
  <si>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</si>
  <si>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</si>
  <si>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</si>
  <si>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</si>
  <si>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</si>
  <si>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</si>
  <si>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</si>
  <si>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</si>
  <si>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</si>
  <si>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</si>
  <si>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</si>
  <si>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</si>
  <si>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</si>
  <si>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</si>
  <si>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</si>
  <si>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</si>
  <si>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</si>
  <si>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</si>
  <si>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</si>
  <si>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</si>
  <si>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</si>
  <si>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</si>
  <si>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</si>
  <si>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</si>
  <si>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</si>
  <si>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</si>
  <si>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</si>
  <si>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</si>
  <si>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</si>
  <si>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</si>
  <si>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</si>
  <si>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</si>
  <si>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</si>
  <si>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</si>
  <si>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</si>
  <si>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</si>
  <si>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</si>
  <si>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</si>
  <si>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</si>
  <si>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</si>
  <si>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</si>
  <si>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</si>
  <si>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</si>
  <si>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</si>
  <si>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</si>
  <si>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</si>
  <si>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</si>
  <si>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</si>
  <si>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</si>
  <si>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</si>
  <si>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</si>
  <si>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</si>
  <si>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</si>
  <si>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</si>
  <si>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</si>
  <si>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</si>
  <si>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</si>
  <si>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</si>
  <si>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</si>
  <si>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</si>
  <si>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</si>
  <si>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</si>
  <si>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</si>
  <si>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</si>
  <si>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</si>
  <si>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</si>
  <si>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</si>
  <si>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</si>
  <si>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</si>
  <si>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</si>
  <si>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</si>
  <si>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</si>
  <si>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</si>
  <si>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</si>
  <si>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</si>
  <si>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</si>
  <si>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</si>
  <si>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</si>
  <si>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</si>
  <si>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</si>
  <si>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</si>
  <si>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</si>
  <si>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</si>
  <si>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</si>
  <si>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</si>
  <si>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</si>
  <si>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</si>
  <si>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</si>
  <si>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</si>
  <si>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</si>
  <si>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</si>
  <si>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</si>
  <si>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</si>
  <si>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</si>
  <si>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</si>
  <si>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</si>
  <si>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</si>
  <si>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</si>
  <si>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</si>
  <si>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</si>
  <si>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</si>
  <si>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</si>
  <si>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</si>
  <si>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</si>
  <si>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</si>
  <si>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</si>
  <si>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</si>
  <si>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</si>
  <si>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</si>
  <si>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</si>
  <si>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</si>
  <si>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</si>
  <si>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</si>
  <si>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</si>
  <si>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</si>
  <si>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</si>
  <si>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</si>
  <si>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</si>
  <si>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</si>
  <si>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</si>
  <si>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</si>
  <si>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</si>
  <si>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</si>
  <si>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</si>
  <si>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</si>
  <si>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</si>
  <si>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</si>
  <si>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</si>
  <si>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</si>
  <si>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</si>
  <si>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</si>
  <si>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</si>
  <si>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</si>
  <si>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</si>
  <si>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</si>
  <si>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</si>
  <si>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</si>
  <si>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</si>
  <si>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</si>
  <si>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</si>
  <si>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</si>
  <si>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</si>
  <si>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</si>
  <si>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</si>
  <si>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</si>
  <si>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</si>
  <si>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</si>
  <si>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</si>
  <si>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</si>
  <si>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</si>
  <si>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</si>
  <si>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</si>
  <si>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</si>
  <si>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</si>
  <si>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</si>
  <si>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</si>
  <si>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</si>
  <si>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</si>
  <si>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</si>
  <si>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</si>
  <si>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</si>
  <si>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</si>
  <si>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</si>
  <si>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</si>
  <si>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</si>
  <si>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</si>
  <si>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</si>
  <si>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</si>
  <si>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</si>
  <si>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</si>
  <si>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</si>
  <si>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</si>
  <si>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</si>
  <si>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</si>
  <si>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</si>
  <si>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</si>
  <si>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</si>
  <si>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</si>
  <si>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</si>
  <si>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</si>
  <si>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</si>
  <si>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</si>
  <si>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</si>
  <si>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</si>
  <si>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</si>
  <si>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</si>
  <si>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</si>
  <si>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</si>
  <si>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</si>
  <si>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</si>
  <si>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</si>
  <si>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</si>
  <si>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</si>
  <si>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</si>
  <si>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</si>
  <si>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</si>
  <si>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</si>
  <si>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</si>
  <si>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</si>
  <si>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</si>
  <si>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</si>
  <si>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</si>
  <si>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</si>
  <si>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</si>
  <si>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</si>
  <si>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</si>
  <si>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</si>
  <si>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</si>
  <si>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</si>
  <si>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</si>
  <si>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</si>
  <si>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</si>
  <si>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</si>
  <si>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</si>
  <si>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</si>
  <si>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</si>
  <si>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</si>
  <si>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</si>
  <si>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</si>
  <si>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</si>
  <si>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</si>
  <si>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</si>
  <si>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</si>
  <si>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</si>
  <si>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</si>
  <si>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</si>
  <si>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</si>
  <si>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</si>
  <si>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</si>
  <si>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</si>
  <si>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</si>
  <si>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</si>
  <si>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</si>
  <si>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</si>
  <si>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</si>
  <si>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</si>
  <si>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</si>
  <si>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</si>
  <si>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</si>
  <si>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</si>
  <si>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</si>
  <si>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</si>
  <si>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</si>
  <si>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</si>
  <si>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</si>
  <si>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</si>
  <si>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</si>
  <si>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</si>
  <si>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</si>
  <si>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</si>
  <si>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</si>
  <si>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</si>
  <si>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</si>
  <si>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</si>
  <si>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</si>
  <si>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</si>
  <si>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</si>
  <si>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</si>
  <si>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</si>
  <si>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</si>
  <si>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</si>
  <si>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</si>
  <si>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</si>
  <si>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</si>
  <si>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</si>
  <si>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</si>
  <si>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</si>
  <si>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</si>
  <si>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</si>
  <si>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</si>
  <si>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</si>
  <si>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</si>
  <si>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</si>
  <si>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</si>
  <si>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</si>
  <si>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</si>
  <si>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</si>
  <si>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</si>
  <si>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</si>
  <si>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</si>
  <si>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</si>
  <si>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</si>
  <si>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</si>
  <si>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</si>
  <si>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</si>
  <si>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</si>
  <si>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</si>
  <si>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</si>
  <si>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</si>
  <si>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</si>
  <si>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</si>
  <si>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</si>
  <si>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</si>
  <si>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</si>
  <si>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</si>
  <si>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</si>
  <si>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</si>
  <si>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</si>
  <si>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</si>
  <si>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</si>
  <si>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</si>
  <si>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</si>
  <si>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</si>
  <si>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</si>
  <si>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</si>
  <si>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</si>
  <si>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</si>
  <si>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</si>
  <si>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</si>
  <si>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</si>
  <si>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</si>
  <si>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</si>
  <si>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</si>
  <si>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</si>
  <si>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</si>
  <si>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</si>
  <si>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</si>
  <si>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</si>
  <si>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</si>
  <si>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</si>
  <si>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</si>
  <si>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</si>
  <si>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</si>
  <si>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</si>
  <si>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</si>
  <si>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</si>
  <si>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</si>
  <si>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</si>
  <si>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</si>
  <si>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</si>
  <si>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</si>
  <si>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</si>
  <si>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</si>
  <si>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</si>
  <si>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</si>
  <si>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</si>
  <si>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</si>
  <si>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</si>
  <si>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</si>
  <si>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</si>
  <si>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</si>
  <si>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</si>
  <si>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</si>
  <si>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</si>
  <si>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</si>
  <si>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</si>
  <si>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</si>
  <si>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</si>
  <si>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</si>
  <si>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</si>
  <si>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</si>
  <si>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</si>
  <si>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</si>
  <si>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</si>
  <si>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</si>
  <si>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</si>
  <si>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</si>
  <si>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</si>
  <si>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</si>
  <si>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</si>
  <si>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</si>
  <si>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</si>
  <si>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</si>
  <si>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</si>
  <si>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</si>
  <si>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</si>
  <si>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</si>
  <si>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</si>
  <si>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</si>
  <si>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</si>
  <si>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</si>
  <si>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</si>
  <si>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</si>
  <si>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</si>
  <si>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</si>
  <si>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</si>
  <si>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</si>
  <si>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</si>
  <si>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</si>
  <si>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</si>
  <si>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</si>
  <si>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</si>
  <si>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</si>
  <si>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</si>
  <si>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</si>
  <si>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</si>
  <si>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</si>
  <si>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</si>
  <si>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</si>
  <si>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</si>
  <si>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</si>
  <si>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</si>
  <si>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</si>
  <si>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</si>
  <si>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</si>
  <si>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</si>
  <si>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</si>
  <si>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</si>
  <si>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</si>
  <si>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</si>
  <si>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</si>
  <si>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</si>
  <si>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</si>
  <si>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</si>
  <si>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</si>
  <si>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</si>
  <si>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</si>
  <si>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</si>
  <si>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</si>
  <si>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</si>
  <si>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</si>
  <si>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</si>
  <si>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</si>
  <si>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</si>
  <si>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</si>
  <si>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</si>
  <si>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</si>
  <si>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</si>
  <si>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</si>
  <si>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</si>
  <si>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</si>
  <si>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</si>
  <si>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</si>
  <si>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</si>
  <si>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</si>
  <si>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</si>
  <si>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</si>
  <si>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</si>
  <si>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</si>
  <si>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</si>
  <si>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</si>
  <si>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</si>
  <si>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</si>
  <si>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</si>
  <si>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</si>
  <si>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</si>
  <si>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</si>
  <si>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</si>
  <si>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</si>
  <si>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</si>
  <si>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</si>
  <si>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</si>
  <si>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</si>
  <si>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</si>
  <si>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</si>
  <si>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</si>
  <si>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</si>
  <si>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</si>
  <si>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</si>
  <si>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</si>
  <si>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</si>
  <si>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</si>
  <si>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</si>
  <si>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</si>
  <si>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</si>
  <si>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</si>
  <si>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</si>
  <si>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</si>
  <si>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</si>
  <si>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</si>
  <si>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</si>
  <si>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</si>
  <si>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</si>
  <si>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</si>
  <si>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</si>
  <si>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</si>
  <si>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</si>
  <si>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</si>
  <si>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</si>
  <si>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</si>
  <si>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</si>
  <si>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</si>
  <si>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</si>
  <si>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</si>
  <si>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</si>
  <si>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</si>
  <si>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</si>
  <si>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</si>
  <si>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</si>
  <si>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</si>
  <si>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</si>
  <si>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</si>
  <si>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</si>
  <si>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</si>
  <si>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</si>
  <si>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</si>
  <si>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</si>
  <si>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</si>
  <si>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</si>
  <si>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</si>
  <si>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</si>
  <si>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</si>
  <si>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</si>
  <si>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</si>
  <si>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</si>
  <si>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</si>
  <si>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</si>
  <si>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</si>
  <si>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</si>
  <si>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</si>
  <si>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</si>
  <si>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</si>
  <si>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</si>
  <si>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</si>
  <si>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</si>
  <si>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</si>
  <si>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</si>
  <si>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</si>
  <si>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</si>
  <si>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</si>
  <si>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</si>
  <si>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</si>
  <si>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</si>
  <si>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</si>
  <si>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</si>
  <si>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</si>
  <si>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</si>
  <si>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</si>
  <si>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</si>
  <si>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</si>
  <si>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</si>
  <si>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</si>
  <si>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</si>
  <si>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</si>
  <si>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</si>
  <si>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</si>
  <si>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</si>
  <si>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</si>
  <si>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</si>
  <si>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</si>
  <si>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</si>
  <si>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</si>
  <si>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</si>
  <si>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</si>
  <si>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</si>
  <si>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</si>
  <si>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</si>
  <si>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</si>
  <si>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</si>
  <si>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</si>
  <si>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</si>
  <si>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</si>
  <si>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</si>
  <si>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</si>
  <si>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</si>
  <si>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</si>
  <si>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</si>
  <si>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</si>
  <si>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</si>
  <si>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</si>
  <si>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</si>
  <si>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</si>
  <si>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</si>
  <si>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</si>
  <si>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</si>
  <si>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</si>
  <si>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</si>
  <si>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</si>
  <si>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</si>
  <si>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</si>
  <si>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</si>
  <si>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</si>
  <si>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</si>
  <si>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</si>
  <si>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</si>
  <si>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</si>
  <si>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</si>
  <si>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</si>
  <si>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</si>
  <si>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</si>
  <si>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</si>
  <si>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</si>
  <si>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</si>
  <si>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</si>
  <si>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</si>
  <si>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</si>
  <si>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</si>
  <si>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</si>
  <si>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</si>
  <si>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</si>
  <si>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</si>
  <si>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</si>
  <si>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</si>
  <si>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</si>
  <si>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</si>
  <si>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</si>
  <si>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</si>
  <si>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</si>
  <si>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</si>
  <si>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</si>
  <si>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</si>
  <si>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</si>
  <si>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</si>
  <si>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</si>
  <si>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</si>
  <si>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</si>
  <si>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</si>
  <si>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</si>
  <si>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</si>
  <si>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</si>
  <si>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</si>
  <si>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</si>
  <si>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</si>
  <si>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</si>
  <si>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</si>
  <si>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</si>
  <si>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</si>
  <si>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</si>
  <si>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</si>
  <si>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</si>
  <si>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</si>
  <si>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</si>
  <si>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</si>
  <si>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</si>
  <si>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</si>
  <si>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</si>
  <si>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</si>
  <si>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</si>
  <si>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</si>
  <si>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</si>
  <si>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</si>
  <si>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</si>
  <si>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</si>
  <si>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</si>
  <si>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</si>
  <si>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</si>
  <si>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</si>
  <si>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</si>
  <si>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</si>
  <si>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</si>
  <si>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</si>
  <si>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</si>
  <si>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</si>
  <si>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</si>
  <si>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</si>
  <si>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</si>
  <si>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</si>
  <si>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</si>
  <si>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</si>
  <si>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</si>
  <si>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</si>
  <si>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</si>
  <si>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</si>
  <si>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</si>
  <si>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</si>
  <si>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</si>
  <si>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</si>
  <si>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</si>
  <si>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</si>
  <si>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</si>
  <si>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</si>
  <si>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</si>
  <si>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</si>
  <si>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</si>
  <si>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</si>
  <si>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</si>
  <si>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</si>
  <si>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</si>
  <si>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</si>
  <si>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</si>
  <si>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</si>
  <si>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</si>
  <si>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</si>
  <si>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</si>
  <si>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</si>
  <si>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</si>
  <si>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</si>
  <si>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</si>
  <si>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</si>
  <si>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</si>
  <si>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</si>
  <si>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</si>
  <si>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</si>
  <si>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</si>
  <si>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</si>
  <si>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</si>
  <si>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</si>
  <si>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</si>
  <si>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</si>
  <si>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</si>
  <si>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</si>
  <si>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</si>
  <si>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</si>
  <si>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</si>
  <si>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</si>
  <si>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</si>
  <si>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</si>
  <si>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</si>
  <si>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</si>
  <si>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</si>
  <si>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</si>
  <si>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</si>
  <si>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</si>
  <si>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</si>
  <si>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</si>
  <si>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</si>
  <si>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</si>
  <si>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</si>
  <si>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</si>
  <si>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</si>
  <si>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</si>
  <si>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</si>
  <si>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</si>
  <si>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</si>
  <si>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</si>
  <si>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</si>
  <si>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</si>
  <si>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</si>
  <si>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</si>
  <si>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</si>
  <si>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</si>
  <si>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</si>
  <si>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</si>
  <si>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</si>
  <si>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</si>
  <si>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</si>
  <si>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</si>
  <si>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</si>
  <si>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</si>
  <si>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</si>
  <si>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</si>
  <si>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</si>
  <si>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</si>
  <si>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</si>
  <si>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</si>
  <si>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</si>
  <si>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</si>
  <si>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</si>
  <si>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</si>
  <si>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</si>
  <si>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</si>
  <si>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</si>
  <si>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</si>
  <si>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</si>
  <si>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</si>
  <si>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</si>
  <si>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</si>
  <si>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</si>
  <si>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</si>
  <si>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</si>
  <si>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</si>
  <si>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</si>
  <si>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</si>
  <si>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</si>
  <si>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</si>
  <si>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</si>
  <si>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</si>
  <si>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</si>
  <si>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</si>
  <si>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</si>
  <si>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</si>
  <si>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</si>
  <si>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</si>
  <si>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</si>
  <si>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</si>
  <si>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</si>
  <si>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</si>
  <si>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</si>
  <si>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</si>
  <si>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</si>
  <si>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</si>
  <si>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</si>
  <si>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</si>
  <si>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</si>
  <si>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</si>
  <si>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</si>
  <si>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</si>
  <si>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</si>
  <si>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</si>
  <si>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</si>
  <si>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</si>
  <si>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</si>
  <si>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</si>
  <si>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</si>
  <si>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</si>
  <si>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</si>
  <si>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</si>
  <si>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</si>
  <si>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</si>
  <si>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</si>
  <si>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</si>
  <si>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</si>
  <si>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</si>
  <si>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</si>
  <si>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</si>
  <si>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</si>
  <si>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</si>
  <si>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</si>
  <si>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</si>
  <si>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</si>
  <si>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</si>
  <si>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</si>
  <si>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</si>
  <si>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</si>
  <si>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</si>
  <si>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</si>
  <si>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</si>
  <si>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</si>
  <si>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</si>
  <si>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</si>
  <si>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</si>
  <si>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</si>
  <si>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</si>
  <si>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</si>
  <si>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</si>
  <si>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</si>
  <si>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</si>
  <si>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</si>
  <si>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</si>
  <si>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</si>
  <si>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</si>
  <si>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</si>
  <si>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</si>
  <si>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</si>
  <si>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</si>
  <si>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</si>
  <si>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</si>
  <si>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</si>
  <si>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</si>
  <si>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</si>
  <si>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</si>
  <si>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</si>
  <si>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</si>
  <si>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</si>
  <si>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</si>
  <si>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</si>
  <si>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</si>
  <si>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</si>
  <si>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</si>
  <si>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</si>
  <si>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</si>
  <si>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</si>
  <si>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</si>
  <si>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</si>
  <si>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</si>
  <si>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</si>
  <si>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</si>
  <si>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</si>
  <si>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</si>
  <si>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</si>
  <si>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</si>
  <si>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</si>
  <si>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</si>
  <si>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</si>
  <si>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</si>
  <si>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</si>
  <si>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</si>
  <si>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</si>
  <si>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</si>
  <si>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</si>
  <si>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</si>
  <si>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</si>
  <si>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</si>
  <si>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</si>
  <si>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</si>
  <si>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</si>
  <si>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</si>
  <si>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</si>
  <si>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</si>
  <si>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</si>
  <si>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</si>
  <si>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</si>
  <si>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</si>
  <si>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</si>
  <si>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</si>
  <si>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</si>
  <si>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</si>
  <si>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</si>
  <si>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</si>
  <si>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</si>
  <si>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</si>
  <si>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</si>
  <si>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</si>
  <si>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</si>
  <si>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</si>
  <si>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</si>
  <si>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</si>
  <si>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</si>
  <si>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</si>
  <si>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</si>
  <si>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</si>
  <si>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</si>
  <si>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</si>
  <si>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</si>
  <si>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</si>
  <si>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</si>
  <si>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</si>
  <si>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</si>
  <si>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</si>
  <si>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</si>
  <si>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</si>
  <si>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</si>
  <si>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</si>
  <si>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</si>
  <si>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</si>
  <si>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</si>
  <si>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</si>
  <si>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</si>
  <si>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</si>
  <si>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</si>
  <si>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</si>
  <si>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</si>
  <si>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</si>
  <si>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</si>
  <si>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</si>
  <si>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</si>
  <si>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</si>
  <si>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</si>
  <si>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</si>
  <si>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</si>
  <si>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</si>
  <si>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</si>
  <si>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</si>
  <si>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</si>
  <si>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</si>
  <si>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</si>
  <si>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</si>
  <si>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</si>
  <si>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</si>
  <si>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</si>
  <si>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</si>
  <si>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</si>
  <si>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</si>
  <si>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</si>
  <si>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</si>
  <si>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</si>
  <si>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</si>
  <si>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</si>
  <si>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</si>
  <si>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</si>
  <si>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</si>
  <si>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</si>
  <si>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</si>
  <si>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</si>
  <si>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</si>
  <si>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</si>
  <si>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</si>
  <si>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</si>
  <si>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</si>
  <si>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</si>
  <si>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</si>
  <si>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</si>
  <si>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</si>
  <si>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</si>
  <si>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</si>
  <si>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</si>
  <si>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</si>
  <si>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</si>
  <si>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</si>
  <si>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</si>
  <si>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</si>
  <si>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</si>
  <si>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</si>
  <si>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</si>
  <si>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</si>
  <si>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</si>
  <si>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</si>
  <si>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</si>
  <si>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</si>
  <si>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</si>
  <si>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</si>
  <si>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</si>
  <si>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</si>
  <si>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</si>
  <si>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</si>
  <si>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</si>
  <si>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</si>
  <si>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</si>
  <si>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</si>
  <si>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</si>
  <si>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</si>
  <si>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</si>
  <si>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</si>
  <si>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</si>
  <si>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</si>
  <si>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</si>
  <si>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</si>
  <si>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</si>
  <si>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</si>
  <si>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</si>
  <si>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</si>
  <si>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</si>
  <si>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</si>
  <si>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</si>
  <si>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</si>
  <si>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</si>
  <si>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</si>
  <si>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</si>
  <si>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</si>
  <si>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</si>
  <si>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</si>
  <si>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</si>
  <si>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</si>
  <si>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</si>
  <si>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</si>
  <si>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</si>
  <si>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</si>
  <si>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</si>
  <si>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</si>
  <si>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</si>
  <si>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</si>
  <si>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</si>
  <si>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</si>
  <si>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</si>
  <si>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</si>
  <si>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</si>
  <si>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</si>
  <si>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</si>
  <si>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</si>
  <si>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</si>
  <si>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</si>
  <si>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</si>
  <si>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</si>
  <si>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</si>
  <si>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</si>
  <si>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</si>
  <si>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</si>
  <si>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</si>
  <si>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</si>
  <si>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</si>
  <si>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</si>
  <si>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</si>
  <si>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</si>
  <si>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</si>
  <si>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</si>
  <si>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</si>
  <si>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</si>
  <si>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</si>
  <si>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</si>
  <si>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</si>
  <si>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</si>
  <si>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</si>
  <si>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</si>
  <si>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</si>
  <si>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</si>
  <si>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</si>
  <si>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</si>
  <si>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</si>
  <si>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</si>
  <si>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</si>
  <si>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</si>
  <si>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</si>
  <si>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</si>
  <si>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</si>
  <si>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</si>
  <si>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</si>
  <si>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</si>
  <si>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</si>
  <si>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</si>
  <si>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</si>
  <si>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</si>
  <si>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</si>
  <si>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</si>
  <si>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</si>
  <si>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</si>
  <si>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</si>
  <si>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</si>
  <si>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</si>
  <si>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</si>
  <si>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</si>
  <si>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</si>
  <si>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</si>
  <si>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</si>
  <si>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</si>
  <si>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</si>
  <si>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</si>
  <si>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</si>
  <si>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</si>
  <si>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</si>
  <si>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</si>
  <si>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</si>
  <si>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</si>
  <si>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</si>
  <si>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</si>
  <si>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</si>
  <si>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</si>
  <si>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</si>
  <si>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</si>
  <si>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</si>
  <si>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</si>
  <si>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</si>
  <si>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</si>
  <si>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</si>
  <si>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</si>
  <si>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</si>
  <si>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</si>
  <si>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</si>
  <si>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</si>
  <si>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</si>
  <si>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</si>
  <si>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</si>
  <si>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</si>
  <si>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</si>
  <si>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</si>
  <si>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</si>
  <si>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</si>
  <si>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</si>
  <si>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</si>
  <si>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</si>
  <si>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</si>
  <si>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</si>
  <si>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</si>
  <si>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</si>
  <si>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</si>
  <si>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</si>
  <si>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</si>
  <si>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</si>
  <si>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</si>
  <si>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</si>
  <si>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</si>
  <si>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</si>
  <si>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</si>
  <si>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</si>
  <si>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</si>
  <si>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</si>
  <si>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</si>
  <si>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</si>
  <si>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</si>
  <si>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</si>
  <si>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</si>
  <si>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</si>
  <si>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</si>
  <si>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</si>
  <si>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</si>
  <si>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</si>
  <si>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</si>
  <si>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</si>
  <si>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</si>
  <si>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</si>
  <si>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</si>
  <si>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</si>
  <si>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</si>
  <si>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</si>
  <si>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</si>
  <si>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</si>
  <si>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</si>
  <si>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</si>
  <si>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</si>
  <si>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</si>
  <si>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</si>
  <si>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</si>
  <si>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</si>
  <si>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</si>
  <si>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</si>
  <si>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</si>
  <si>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</si>
  <si>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</si>
  <si>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</si>
  <si>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</si>
  <si>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</si>
  <si>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</si>
  <si>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</si>
  <si>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</si>
  <si>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</si>
  <si>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</si>
  <si>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</si>
  <si>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</si>
  <si>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</si>
  <si>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</si>
  <si>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</si>
  <si>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</si>
  <si>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</si>
  <si>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</si>
  <si>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</si>
  <si>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</si>
  <si>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</si>
  <si>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</si>
  <si>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</si>
  <si>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</si>
  <si>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</si>
  <si>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</si>
  <si>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</si>
  <si>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</si>
  <si>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</si>
  <si>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</si>
  <si>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</si>
  <si>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</si>
  <si>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</si>
  <si>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</si>
  <si>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</si>
  <si>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</si>
  <si>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</si>
  <si>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</si>
  <si>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</si>
  <si>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</si>
  <si>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</si>
  <si>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</si>
  <si>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</si>
  <si>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</si>
  <si>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</si>
  <si>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</si>
  <si>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</si>
  <si>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</si>
  <si>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</si>
  <si>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</si>
  <si>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</si>
  <si>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</si>
  <si>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</si>
  <si>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</si>
  <si>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</si>
  <si>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</si>
  <si>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</si>
  <si>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</si>
  <si>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</si>
  <si>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</si>
  <si>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</si>
  <si>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</si>
  <si>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</si>
  <si>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</si>
  <si>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</si>
  <si>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</si>
  <si>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</si>
  <si>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</si>
  <si>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</si>
  <si>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</si>
  <si>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</si>
  <si>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</si>
  <si>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</si>
  <si>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</si>
  <si>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</si>
  <si>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</si>
  <si>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</si>
  <si>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</si>
  <si>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</si>
  <si>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</si>
  <si>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</si>
  <si>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</si>
  <si>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</si>
  <si>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</si>
  <si>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</si>
  <si>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</si>
  <si>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</si>
  <si>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</si>
  <si>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</si>
  <si>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</si>
  <si>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</si>
  <si>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</si>
  <si>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</si>
  <si>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</si>
  <si>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</si>
  <si>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</si>
  <si>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</si>
  <si>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</si>
  <si>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</si>
  <si>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</si>
  <si>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</si>
  <si>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</si>
  <si>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</si>
  <si>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</si>
  <si>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</si>
  <si>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</si>
  <si>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</si>
  <si>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</si>
  <si>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</si>
  <si>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</si>
  <si>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</si>
  <si>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</si>
  <si>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</si>
  <si>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</si>
  <si>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</si>
  <si>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</si>
  <si>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</si>
  <si>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</si>
  <si>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</si>
  <si>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</si>
  <si>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</si>
  <si>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</si>
  <si>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</si>
  <si>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</si>
  <si>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</si>
  <si>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</si>
  <si>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</si>
  <si>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</si>
  <si>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</si>
  <si>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</si>
  <si>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</si>
  <si>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</si>
  <si>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</si>
  <si>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</si>
  <si>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</si>
  <si>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</si>
  <si>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</si>
  <si>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</si>
  <si>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</si>
  <si>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</si>
  <si>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</si>
  <si>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</si>
  <si>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</si>
  <si>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</si>
  <si>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</si>
  <si>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</si>
  <si>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</si>
  <si>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</si>
  <si>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</si>
  <si>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</si>
  <si>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</si>
  <si>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</si>
  <si>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</si>
  <si>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</si>
  <si>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</si>
  <si>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</si>
  <si>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</si>
  <si>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</si>
  <si>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</si>
  <si>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</si>
  <si>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</si>
  <si>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</si>
  <si>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</si>
  <si>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</si>
  <si>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</si>
  <si>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</si>
  <si>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</si>
  <si>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</si>
  <si>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</si>
  <si>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</si>
  <si>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</si>
  <si>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</si>
  <si>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</si>
  <si>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</si>
  <si>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</si>
  <si>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</si>
  <si>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</si>
  <si>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</si>
  <si>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</si>
  <si>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</si>
  <si>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</si>
  <si>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</si>
  <si>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</si>
  <si>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</si>
  <si>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</si>
  <si>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</si>
  <si>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</si>
  <si>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</si>
  <si>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</si>
  <si>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</si>
  <si>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</si>
  <si>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</si>
  <si>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</si>
  <si>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</si>
  <si>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</si>
  <si>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</si>
  <si>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</si>
  <si>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</si>
  <si>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</si>
  <si>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</si>
  <si>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</si>
  <si>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</si>
  <si>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</si>
  <si>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</si>
  <si>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</si>
  <si>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</si>
  <si>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</si>
  <si>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</si>
  <si>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</si>
  <si>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</si>
  <si>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</si>
  <si>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</si>
  <si>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</si>
  <si>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</si>
  <si>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</si>
  <si>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</si>
  <si>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</si>
  <si>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</si>
  <si>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</si>
  <si>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</si>
  <si>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</si>
  <si>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</si>
  <si>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</si>
  <si>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</si>
  <si>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</si>
  <si>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</si>
  <si>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</si>
  <si>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</si>
  <si>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</si>
  <si>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</si>
  <si>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</si>
  <si>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</si>
  <si>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</si>
  <si>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</si>
  <si>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</si>
  <si>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</si>
  <si>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</si>
  <si>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</si>
  <si>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</si>
  <si>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</si>
  <si>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</si>
  <si>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</si>
  <si>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</si>
  <si>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</si>
  <si>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</si>
  <si>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</si>
  <si>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</si>
  <si>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</si>
  <si>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</si>
  <si>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</si>
  <si>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</si>
  <si>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</si>
  <si>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</si>
  <si>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</si>
  <si>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</si>
  <si>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</si>
  <si>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</si>
  <si>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</si>
  <si>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</si>
  <si>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</si>
  <si>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</si>
  <si>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</si>
  <si>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</si>
  <si>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</si>
  <si>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</si>
  <si>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</si>
  <si>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</si>
  <si>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</si>
  <si>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</si>
  <si>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</si>
  <si>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</si>
  <si>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</si>
  <si>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</si>
  <si>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</si>
  <si>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</si>
  <si>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</si>
  <si>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</si>
  <si>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</si>
  <si>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</si>
  <si>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</si>
  <si>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</si>
  <si>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</si>
  <si>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</si>
  <si>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</si>
  <si>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</si>
  <si>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</si>
  <si>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</si>
  <si>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</si>
  <si>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</si>
  <si>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</si>
  <si>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</si>
  <si>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</si>
  <si>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</si>
  <si>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</si>
  <si>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</si>
  <si>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</si>
  <si>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</si>
  <si>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</si>
  <si>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</si>
  <si>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</si>
  <si>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</si>
  <si>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</si>
  <si>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</si>
  <si>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</si>
  <si>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</si>
  <si>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</si>
  <si>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</si>
  <si>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</si>
  <si>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</si>
  <si>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</si>
  <si>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</si>
  <si>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</si>
  <si>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</si>
  <si>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</si>
  <si>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</si>
  <si>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</si>
  <si>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</si>
  <si>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</si>
  <si>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</si>
  <si>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</si>
  <si>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</si>
  <si>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</si>
  <si>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</si>
  <si>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</si>
  <si>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</si>
  <si>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</si>
  <si>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</si>
  <si>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</si>
  <si>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</si>
  <si>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</si>
  <si>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</si>
  <si>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</si>
  <si>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</si>
  <si>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</si>
  <si>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</si>
  <si>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</si>
  <si>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</si>
  <si>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</si>
  <si>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</si>
  <si>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</si>
  <si>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</si>
  <si>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</si>
  <si>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</si>
  <si>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</si>
  <si>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</si>
  <si>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</si>
  <si>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</si>
  <si>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</si>
  <si>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</si>
  <si>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</si>
  <si>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</si>
  <si>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</si>
  <si>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</si>
  <si>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</si>
  <si>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</si>
  <si>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</si>
  <si>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</si>
  <si>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</si>
  <si>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</si>
  <si>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</si>
  <si>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</si>
  <si>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</si>
  <si>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</si>
  <si>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</si>
  <si>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</si>
  <si>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</si>
  <si>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</si>
  <si>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</si>
  <si>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</si>
  <si>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</si>
  <si>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</si>
  <si>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</si>
  <si>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</si>
  <si>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</si>
  <si>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</si>
  <si>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</si>
  <si>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</si>
  <si>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</si>
  <si>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</si>
  <si>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</si>
  <si>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</si>
  <si>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</si>
  <si>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</si>
  <si>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</si>
  <si>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</si>
  <si>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</si>
  <si>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</si>
  <si>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</si>
  <si>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</si>
  <si>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</si>
  <si>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</si>
  <si>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</si>
  <si>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</si>
  <si>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</si>
  <si>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</si>
  <si>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</si>
  <si>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</si>
  <si>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</si>
  <si>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</si>
  <si>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</si>
  <si>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</si>
  <si>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</si>
  <si>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</si>
  <si>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</si>
  <si>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</si>
  <si>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</si>
  <si>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</si>
  <si>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</si>
  <si>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</si>
  <si>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</si>
  <si>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</si>
  <si>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</si>
  <si>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</si>
  <si>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</si>
  <si>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</si>
  <si>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</si>
  <si>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</si>
  <si>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</si>
  <si>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</si>
  <si>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</si>
  <si>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</si>
  <si>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</si>
  <si>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</si>
  <si>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</si>
  <si>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</si>
  <si>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</si>
  <si>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</si>
  <si>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</si>
  <si>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</si>
  <si>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</si>
  <si>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</si>
  <si>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</si>
  <si>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</si>
  <si>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</si>
  <si>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</si>
  <si>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</si>
  <si>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</si>
  <si>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</si>
  <si>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</si>
  <si>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</si>
  <si>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</si>
  <si>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</si>
  <si>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</si>
  <si>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</si>
  <si>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</si>
  <si>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</si>
  <si>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</si>
  <si>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</si>
  <si>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</si>
  <si>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</si>
  <si>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</si>
  <si>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</si>
  <si>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</si>
  <si>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</si>
  <si>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</si>
  <si>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</si>
  <si>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</si>
  <si>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</si>
  <si>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</si>
  <si>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</si>
  <si>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</si>
  <si>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</si>
  <si>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</si>
  <si>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</si>
  <si>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</si>
  <si>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</si>
  <si>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</si>
  <si>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</si>
  <si>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</si>
  <si>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</si>
  <si>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</si>
  <si>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</si>
  <si>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</si>
  <si>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</si>
  <si>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</si>
  <si>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</si>
  <si>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</si>
  <si>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</si>
  <si>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</si>
  <si>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</si>
  <si>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</si>
  <si>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</si>
  <si>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</si>
  <si>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</si>
  <si>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</si>
  <si>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</si>
  <si>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</si>
  <si>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</si>
  <si>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</si>
  <si>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</si>
  <si>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</si>
  <si>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</si>
  <si>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</si>
  <si>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</si>
  <si>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</si>
  <si>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</si>
  <si>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</si>
  <si>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</si>
  <si>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</si>
  <si>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</si>
  <si>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</si>
  <si>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</si>
  <si>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</si>
  <si>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</si>
  <si>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</si>
  <si>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</si>
  <si>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</si>
  <si>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</si>
  <si>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</si>
  <si>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</si>
  <si>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</si>
  <si>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</si>
  <si>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</si>
  <si>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</si>
  <si>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</si>
  <si>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</si>
  <si>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</si>
  <si>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</si>
  <si>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</si>
  <si>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</si>
  <si>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</si>
  <si>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</si>
  <si>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</si>
  <si>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</si>
  <si>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</si>
  <si>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</si>
  <si>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</si>
  <si>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</si>
  <si>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</si>
  <si>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</si>
  <si>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</si>
  <si>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</si>
  <si>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</si>
  <si>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</si>
  <si>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</si>
  <si>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</si>
  <si>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</si>
  <si>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</si>
  <si>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</si>
  <si>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</si>
  <si>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</si>
  <si>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</si>
  <si>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</si>
  <si>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</si>
  <si>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</si>
  <si>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</si>
  <si>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</si>
  <si>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</si>
  <si>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</si>
  <si>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</si>
  <si>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</si>
  <si>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</si>
  <si>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</si>
  <si>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</si>
  <si>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</si>
  <si>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</si>
  <si>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</si>
  <si>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</si>
  <si>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</si>
  <si>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</si>
  <si>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</si>
  <si>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</si>
  <si>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</si>
  <si>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</si>
  <si>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</si>
  <si>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</si>
  <si>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</si>
  <si>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</si>
  <si>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</si>
  <si>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</si>
  <si>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</si>
  <si>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</si>
  <si>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</si>
  <si>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</si>
  <si>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</si>
  <si>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</si>
  <si>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</si>
  <si>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</si>
  <si>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</si>
  <si>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</si>
  <si>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</si>
  <si>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</si>
  <si>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</si>
  <si>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</si>
  <si>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</si>
  <si>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</si>
  <si>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</si>
  <si>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</si>
  <si>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</si>
  <si>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</si>
  <si>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</si>
  <si>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</si>
  <si>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</si>
  <si>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</si>
  <si>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</si>
  <si>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</si>
  <si>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</si>
  <si>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</si>
  <si>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</si>
  <si>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</si>
  <si>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</si>
  <si>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</si>
  <si>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</si>
  <si>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</si>
  <si>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</si>
  <si>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</si>
  <si>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</si>
  <si>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</si>
  <si>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</si>
  <si>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</si>
  <si>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</si>
  <si>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</si>
  <si>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</si>
  <si>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</si>
  <si>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</si>
  <si>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</si>
  <si>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</si>
  <si>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</si>
  <si>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</si>
  <si>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</si>
  <si>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</si>
  <si>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</si>
  <si>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</si>
  <si>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</si>
  <si>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</si>
  <si>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</si>
  <si>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</si>
  <si>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</si>
  <si>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</si>
  <si>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</si>
  <si>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</si>
  <si>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</si>
  <si>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</si>
  <si>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</si>
  <si>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</si>
  <si>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</si>
  <si>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</si>
  <si>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</si>
  <si>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</si>
  <si>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</si>
  <si>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</si>
  <si>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</si>
  <si>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</si>
  <si>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</si>
  <si>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</si>
  <si>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</si>
  <si>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</si>
  <si>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</si>
  <si>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</si>
  <si>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</si>
  <si>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</si>
  <si>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</si>
  <si>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</si>
  <si>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</si>
  <si>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</si>
  <si>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</si>
  <si>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</si>
  <si>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</si>
  <si>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</si>
  <si>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</si>
  <si>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</si>
  <si>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</si>
  <si>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</si>
  <si>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</si>
  <si>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</si>
  <si>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</si>
  <si>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</si>
  <si>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</si>
  <si>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</si>
  <si>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</si>
  <si>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</si>
  <si>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</si>
  <si>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</si>
  <si>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</si>
  <si>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</si>
  <si>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</si>
  <si>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</si>
  <si>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</si>
  <si>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</si>
  <si>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</si>
  <si>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</si>
  <si>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</si>
  <si>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</si>
  <si>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</si>
  <si>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</si>
  <si>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</si>
  <si>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</si>
  <si>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</si>
  <si>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</si>
  <si>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</si>
  <si>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</si>
  <si>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</si>
  <si>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</si>
  <si>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</si>
  <si>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</si>
  <si>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</si>
  <si>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</si>
  <si>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</si>
  <si>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</si>
  <si>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</si>
  <si>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</si>
  <si>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</si>
  <si>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</si>
  <si>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</si>
  <si>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</si>
  <si>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</si>
  <si>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</si>
  <si>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</si>
  <si>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</si>
  <si>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</si>
  <si>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</si>
  <si>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</si>
  <si>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</si>
  <si>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</si>
  <si>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</si>
  <si>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</si>
  <si>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</si>
  <si>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</si>
  <si>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</si>
  <si>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</si>
  <si>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</si>
  <si>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</si>
  <si>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</si>
  <si>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</si>
  <si>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</si>
  <si>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</si>
  <si>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</si>
  <si>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</si>
  <si>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</si>
  <si>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</si>
  <si>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</si>
  <si>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</si>
  <si>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</si>
  <si>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</si>
  <si>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</si>
  <si>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</si>
  <si>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</si>
  <si>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</si>
  <si>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</si>
  <si>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</si>
  <si>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</si>
  <si>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</si>
  <si>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</si>
  <si>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</si>
  <si>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</si>
  <si>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</si>
  <si>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</si>
  <si>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</si>
  <si>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</si>
  <si>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</si>
  <si>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</si>
  <si>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</si>
  <si>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</si>
  <si>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</si>
  <si>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</si>
  <si>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</si>
  <si>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</si>
  <si>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</si>
  <si>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</si>
  <si>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</si>
  <si>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</si>
  <si>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</si>
  <si>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</si>
  <si>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</si>
  <si>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</si>
  <si>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</si>
  <si>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</si>
  <si>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</si>
  <si>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</si>
  <si>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</si>
  <si>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</si>
  <si>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</si>
  <si>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</si>
  <si>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</si>
  <si>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</si>
  <si>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</si>
  <si>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</si>
  <si>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</si>
  <si>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</si>
  <si>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</si>
  <si>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</si>
  <si>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</si>
  <si>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</si>
  <si>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</si>
  <si>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</si>
  <si>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</si>
  <si>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</si>
  <si>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</si>
  <si>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</si>
  <si>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</si>
  <si>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</si>
  <si>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</si>
  <si>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</si>
  <si>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</si>
  <si>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</si>
  <si>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</si>
  <si>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</si>
  <si>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</si>
  <si>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</si>
  <si>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</si>
  <si>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</si>
  <si>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</si>
  <si>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</si>
  <si>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</si>
  <si>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</si>
  <si>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</si>
  <si>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</si>
  <si>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</si>
  <si>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</si>
  <si>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</si>
  <si>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</si>
  <si>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</si>
  <si>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</si>
  <si>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</si>
  <si>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</si>
  <si>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</si>
  <si>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</si>
  <si>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</si>
  <si>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</si>
  <si>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</si>
  <si>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</si>
  <si>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</si>
  <si>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</si>
  <si>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</si>
  <si>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</si>
  <si>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</si>
  <si>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</si>
  <si>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</si>
  <si>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</si>
  <si>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</si>
  <si>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</si>
  <si>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</si>
  <si>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</si>
  <si>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</si>
  <si>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</si>
  <si>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</si>
  <si>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</si>
  <si>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</si>
  <si>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</si>
  <si>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</si>
  <si>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</si>
  <si>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</si>
  <si>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</si>
  <si>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</si>
  <si>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</si>
  <si>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</si>
  <si>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</si>
  <si>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</si>
  <si>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</si>
  <si>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</si>
  <si>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</si>
  <si>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</si>
  <si>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</si>
  <si>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</si>
  <si>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</si>
  <si>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</si>
  <si>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</si>
  <si>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</si>
  <si>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</si>
  <si>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</si>
  <si>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</si>
  <si>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</si>
  <si>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</si>
  <si>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</si>
  <si>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</si>
  <si>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</si>
  <si>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</si>
  <si>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</si>
  <si>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</si>
  <si>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</si>
  <si>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</si>
  <si>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</si>
  <si>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</si>
  <si>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</si>
  <si>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</si>
  <si>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</si>
  <si>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</si>
  <si>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</si>
  <si>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</si>
  <si>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</si>
  <si>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</si>
  <si>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</si>
  <si>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</si>
  <si>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</si>
  <si>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</si>
  <si>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</si>
  <si>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</si>
  <si>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</si>
  <si>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</si>
  <si>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</si>
  <si>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</si>
  <si>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</si>
  <si>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</si>
  <si>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</si>
  <si>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</si>
  <si>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</si>
  <si>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</si>
  <si>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</si>
  <si>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</si>
  <si>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</si>
  <si>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</si>
  <si>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</si>
  <si>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</si>
  <si>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</si>
  <si>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</si>
  <si>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</si>
  <si>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</si>
  <si>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</si>
  <si>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</si>
  <si>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</si>
  <si>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</si>
  <si>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</si>
  <si>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</si>
  <si>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</si>
  <si>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</si>
  <si>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</si>
  <si>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</si>
  <si>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</si>
  <si>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</si>
  <si>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</si>
  <si>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</si>
  <si>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</si>
  <si>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</si>
  <si>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</si>
  <si>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</si>
  <si>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</si>
  <si>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</si>
  <si>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</si>
  <si>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</si>
  <si>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</si>
  <si>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</si>
  <si>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</si>
  <si>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</si>
  <si>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</si>
  <si>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</si>
  <si>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</si>
  <si>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</si>
  <si>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</si>
  <si>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</si>
  <si>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</si>
  <si>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</si>
  <si>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</si>
  <si>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</si>
  <si>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</si>
  <si>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</si>
  <si>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</si>
  <si>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</si>
  <si>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</si>
  <si>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</si>
  <si>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</si>
  <si>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</si>
  <si>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</si>
  <si>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</si>
  <si>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</si>
  <si>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</si>
  <si>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</si>
  <si>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</si>
  <si>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</si>
  <si>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</si>
  <si>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</si>
  <si>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</si>
  <si>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</si>
  <si>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</si>
  <si>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</si>
  <si>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</si>
  <si>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</si>
  <si>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</si>
  <si>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</si>
  <si>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</si>
  <si>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</si>
  <si>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</si>
  <si>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</si>
  <si>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</si>
  <si>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</si>
  <si>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</si>
  <si>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</si>
  <si>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</si>
  <si>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</si>
  <si>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</si>
  <si>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</si>
  <si>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</si>
  <si>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</si>
  <si>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</si>
  <si>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</si>
  <si>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</si>
  <si>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</si>
  <si>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</si>
  <si>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</si>
  <si>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</si>
  <si>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</si>
  <si>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</si>
  <si>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</si>
  <si>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</si>
  <si>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</si>
  <si>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</si>
  <si>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</si>
  <si>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</si>
  <si>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</si>
  <si>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</si>
  <si>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</si>
  <si>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</si>
  <si>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</si>
  <si>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</si>
  <si>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</si>
  <si>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</si>
  <si>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</si>
  <si>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</si>
  <si>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</si>
  <si>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</si>
  <si>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</si>
  <si>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</si>
  <si>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</si>
  <si>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</si>
  <si>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</si>
  <si>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</si>
  <si>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</si>
  <si>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</si>
  <si>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</si>
  <si>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</si>
  <si>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</si>
  <si>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</si>
  <si>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</si>
  <si>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</si>
  <si>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</si>
  <si>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</si>
  <si>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</si>
  <si>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</si>
  <si>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</si>
  <si>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</si>
  <si>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</si>
  <si>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</si>
  <si>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</si>
  <si>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</si>
  <si>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</si>
  <si>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</si>
  <si>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</si>
  <si>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</si>
  <si>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</si>
  <si>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</si>
  <si>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</si>
  <si>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</si>
  <si>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</si>
  <si>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</si>
  <si>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</si>
  <si>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</si>
  <si>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</si>
  <si>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</si>
  <si>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</si>
  <si>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</si>
  <si>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</si>
  <si>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</si>
  <si>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</si>
  <si>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</si>
  <si>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</si>
  <si>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</si>
  <si>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</si>
  <si>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</si>
  <si>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</si>
  <si>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</si>
  <si>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</si>
  <si>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</si>
  <si>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</si>
  <si>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</si>
  <si>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</si>
  <si>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</si>
  <si>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</si>
  <si>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</si>
  <si>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</si>
  <si>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</si>
  <si>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</si>
  <si>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</si>
  <si>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</si>
  <si>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</si>
  <si>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</si>
  <si>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</si>
  <si>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</si>
  <si>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</si>
  <si>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</si>
  <si>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</si>
  <si>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</si>
  <si>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</si>
  <si>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</si>
  <si>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</si>
  <si>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</si>
  <si>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</si>
  <si>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</si>
  <si>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</si>
  <si>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</si>
  <si>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</si>
  <si>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</si>
  <si>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</si>
  <si>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</si>
  <si>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</si>
  <si>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</si>
  <si>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</si>
  <si>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</si>
  <si>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</si>
  <si>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</si>
  <si>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</si>
  <si>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</si>
  <si>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</si>
  <si>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</si>
  <si>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</si>
  <si>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</si>
  <si>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</si>
  <si>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</si>
  <si>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</si>
  <si>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</si>
  <si>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</si>
  <si>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</si>
  <si>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</si>
  <si>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</si>
  <si>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</si>
  <si>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</si>
  <si>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</si>
  <si>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</si>
  <si>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</si>
  <si>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</si>
  <si>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</si>
  <si>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</si>
  <si>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</si>
  <si>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</si>
  <si>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</si>
  <si>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</si>
  <si>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</si>
  <si>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</si>
  <si>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</si>
  <si>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</si>
  <si>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</si>
  <si>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</si>
  <si>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</si>
  <si>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</si>
  <si>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</si>
  <si>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</si>
  <si>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</si>
  <si>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</si>
  <si>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</si>
  <si>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</si>
  <si>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</si>
  <si>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</si>
  <si>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</si>
  <si>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</si>
  <si>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</si>
  <si>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</si>
  <si>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</si>
  <si>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</si>
  <si>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</si>
  <si>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</si>
  <si>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</si>
  <si>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</si>
  <si>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</si>
  <si>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</si>
  <si>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</si>
  <si>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</si>
  <si>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</si>
  <si>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</si>
  <si>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</si>
  <si>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</si>
  <si>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</si>
  <si>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</si>
  <si>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</si>
  <si>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</si>
  <si>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</si>
  <si>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</si>
  <si>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</si>
  <si>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</si>
  <si>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</si>
  <si>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</si>
  <si>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</si>
  <si>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</si>
  <si>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</si>
  <si>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</si>
  <si>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</si>
  <si>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</si>
  <si>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</si>
  <si>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</si>
  <si>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</si>
  <si>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</si>
  <si>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</si>
  <si>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</si>
  <si>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</si>
  <si>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</si>
  <si>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</si>
  <si>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</si>
  <si>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</si>
  <si>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</si>
  <si>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</si>
  <si>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</si>
  <si>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</si>
  <si>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</si>
  <si>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</si>
  <si>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</si>
  <si>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</si>
  <si>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</si>
  <si>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</si>
  <si>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</si>
  <si>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</si>
  <si>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</si>
  <si>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</si>
  <si>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</si>
  <si>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</si>
  <si>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</si>
  <si>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</si>
  <si>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</si>
  <si>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</si>
  <si>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</si>
  <si>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</si>
  <si>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</si>
  <si>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</si>
  <si>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</si>
  <si>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</si>
  <si>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</si>
  <si>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</si>
  <si>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</si>
  <si>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</si>
  <si>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</si>
  <si>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</si>
  <si>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</si>
  <si>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</si>
  <si>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</si>
  <si>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</si>
  <si>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</si>
  <si>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</si>
  <si>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</si>
  <si>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</si>
  <si>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</si>
  <si>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</si>
  <si>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</si>
  <si>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</si>
  <si>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</si>
  <si>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</si>
  <si>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</si>
  <si>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</si>
  <si>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</si>
  <si>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</si>
  <si>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</si>
  <si>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</si>
  <si>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</si>
  <si>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</si>
  <si>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</si>
  <si>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</si>
  <si>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</si>
  <si>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</si>
  <si>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</si>
  <si>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</si>
  <si>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</si>
  <si>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</si>
  <si>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</si>
  <si>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</si>
  <si>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</si>
  <si>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</si>
  <si>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</si>
  <si>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</si>
  <si>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</si>
  <si>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</si>
  <si>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</si>
  <si>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</si>
  <si>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</si>
  <si>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</si>
  <si>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</si>
  <si>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</si>
  <si>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</si>
  <si>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</si>
  <si>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</si>
  <si>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</si>
  <si>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</si>
  <si>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</si>
  <si>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</si>
  <si>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</si>
  <si>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</si>
  <si>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</si>
  <si>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</si>
  <si>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</si>
  <si>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</si>
  <si>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</si>
  <si>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</si>
  <si>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</si>
  <si>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</si>
  <si>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</si>
  <si>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</si>
  <si>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</si>
  <si>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</si>
  <si>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</si>
  <si>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</si>
  <si>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</si>
  <si>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</si>
  <si>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</si>
  <si>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</si>
  <si>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</si>
  <si>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</si>
  <si>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</si>
  <si>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</si>
  <si>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</si>
  <si>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</si>
  <si>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</si>
  <si>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</si>
  <si>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</si>
  <si>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</si>
  <si>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</si>
  <si>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</si>
  <si>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</si>
  <si>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</si>
  <si>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</si>
  <si>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</si>
  <si>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</si>
  <si>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</si>
  <si>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</si>
  <si>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</si>
  <si>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</si>
  <si>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</si>
  <si>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</si>
  <si>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</si>
  <si>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</si>
  <si>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</si>
  <si>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</si>
  <si>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</si>
  <si>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</si>
  <si>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</si>
  <si>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</si>
  <si>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</si>
  <si>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</si>
  <si>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</si>
  <si>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</si>
  <si>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</si>
  <si>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</si>
  <si>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</si>
  <si>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</si>
  <si>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</si>
  <si>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</si>
  <si>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</si>
  <si>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</si>
  <si>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</si>
  <si>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</si>
  <si>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</si>
  <si>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</si>
  <si>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</si>
  <si>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</si>
  <si>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</si>
  <si>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</si>
  <si>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</si>
  <si>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</si>
  <si>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</si>
  <si>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</si>
  <si>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</si>
  <si>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</si>
  <si>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</si>
  <si>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</si>
  <si>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</si>
  <si>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</si>
  <si>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</si>
  <si>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</si>
  <si>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</si>
  <si>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</si>
  <si>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</si>
  <si>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</si>
  <si>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</si>
  <si>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</si>
  <si>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</si>
  <si>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</si>
  <si>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</si>
  <si>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</si>
  <si>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</si>
  <si>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</si>
  <si>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</si>
  <si>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</si>
  <si>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</si>
  <si>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</si>
  <si>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</si>
  <si>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</si>
  <si>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</si>
  <si>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</si>
  <si>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</si>
  <si>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</si>
  <si>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</si>
  <si>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</si>
  <si>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</si>
  <si>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</si>
  <si>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</si>
  <si>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</si>
  <si>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</si>
  <si>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</si>
  <si>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</si>
  <si>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</si>
  <si>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</si>
  <si>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</si>
  <si>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</si>
  <si>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</si>
  <si>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</si>
  <si>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</si>
  <si>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</si>
  <si>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</si>
  <si>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</si>
  <si>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</si>
  <si>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</si>
  <si>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</si>
  <si>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</si>
  <si>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</si>
  <si>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</si>
  <si>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</si>
  <si>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</si>
  <si>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</si>
  <si>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</si>
  <si>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</si>
  <si>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</si>
  <si>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</si>
  <si>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</si>
  <si>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</si>
  <si>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</si>
  <si>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</si>
  <si>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</si>
  <si>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</si>
  <si>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</si>
  <si>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</si>
  <si>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</si>
  <si>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</si>
  <si>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</si>
  <si>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</si>
  <si>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</si>
  <si>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</si>
  <si>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</si>
  <si>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</si>
  <si>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</si>
  <si>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</si>
  <si>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</si>
  <si>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</si>
  <si>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</si>
  <si>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</si>
  <si>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</si>
  <si>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</si>
  <si>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</si>
  <si>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</si>
  <si>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</si>
  <si>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</si>
  <si>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</si>
  <si>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</si>
  <si>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</si>
  <si>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</si>
  <si>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</si>
  <si>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</si>
  <si>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</si>
  <si>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</si>
  <si>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</si>
  <si>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</si>
  <si>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</si>
  <si>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</si>
  <si>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</si>
  <si>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</si>
  <si>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</si>
  <si>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</si>
  <si>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</si>
  <si>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</si>
  <si>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</si>
  <si>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</si>
  <si>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</si>
  <si>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</si>
  <si>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</si>
  <si>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</si>
  <si>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</si>
  <si>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</si>
  <si>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</si>
  <si>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</si>
  <si>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</si>
  <si>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</si>
  <si>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</si>
  <si>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</si>
  <si>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</si>
  <si>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</si>
  <si>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</si>
  <si>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</si>
  <si>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</si>
  <si>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</si>
  <si>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</si>
  <si>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</si>
  <si>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</si>
  <si>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</si>
  <si>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</si>
  <si>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</si>
  <si>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</si>
  <si>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</si>
  <si>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</si>
  <si>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</si>
  <si>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</si>
  <si>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</si>
  <si>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</si>
  <si>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</si>
  <si>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</si>
  <si>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</si>
  <si>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</si>
  <si>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</si>
  <si>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</si>
  <si>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</si>
  <si>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</si>
  <si>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</si>
  <si>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</si>
  <si>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</si>
  <si>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</si>
  <si>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</si>
  <si>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</si>
  <si>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</si>
  <si>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</si>
  <si>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</si>
  <si>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</si>
  <si>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</si>
  <si>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</si>
  <si>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</si>
  <si>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</si>
  <si>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</si>
  <si>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</si>
  <si>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</si>
  <si>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</si>
  <si>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</si>
  <si>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</si>
  <si>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</si>
  <si>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</si>
  <si>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</si>
  <si>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</si>
  <si>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</si>
  <si>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</si>
  <si>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</si>
  <si>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</si>
  <si>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</si>
  <si>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</si>
  <si>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</si>
  <si>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</si>
  <si>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</si>
  <si>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</si>
  <si>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</si>
  <si>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</si>
  <si>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</si>
  <si>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</si>
  <si>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</si>
  <si>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</si>
  <si>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</si>
  <si>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</si>
  <si>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</si>
  <si>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</si>
  <si>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</si>
  <si>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</si>
  <si>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</si>
  <si>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</si>
  <si>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</si>
  <si>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</si>
  <si>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</si>
  <si>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</si>
  <si>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</si>
  <si>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</si>
  <si>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</si>
  <si>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</si>
  <si>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</si>
  <si>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</si>
  <si>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</si>
  <si>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</si>
  <si>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</si>
  <si>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</si>
  <si>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</si>
  <si>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</si>
  <si>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</si>
  <si>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</si>
  <si>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</si>
  <si>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</si>
  <si>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</si>
  <si>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</si>
  <si>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</si>
  <si>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</si>
  <si>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</si>
  <si>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</si>
  <si>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</si>
  <si>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</si>
  <si>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</si>
  <si>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</si>
  <si>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</si>
  <si>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</si>
  <si>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</si>
  <si>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</si>
  <si>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</si>
  <si>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</si>
  <si>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</si>
  <si>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</si>
  <si>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</si>
  <si>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</si>
  <si>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</si>
  <si>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</si>
  <si>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</si>
  <si>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</si>
  <si>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</si>
  <si>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</si>
  <si>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</si>
  <si>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</si>
  <si>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</si>
  <si>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</si>
  <si>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</si>
  <si>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</si>
  <si>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</si>
  <si>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</si>
  <si>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</si>
  <si>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</si>
  <si>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</si>
  <si>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</si>
  <si>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</si>
  <si>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</si>
  <si>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</si>
  <si>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</si>
  <si>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</si>
  <si>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</si>
  <si>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</si>
  <si>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</si>
  <si>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</si>
  <si>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</si>
  <si>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</si>
  <si>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</si>
  <si>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</si>
  <si>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</si>
  <si>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</si>
  <si>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</si>
  <si>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</si>
  <si>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</si>
  <si>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</si>
  <si>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</si>
  <si>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</si>
  <si>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</si>
  <si>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</si>
  <si>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</si>
  <si>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</si>
  <si>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</si>
  <si>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</si>
  <si>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</si>
  <si>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</si>
  <si>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</si>
  <si>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</si>
  <si>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</si>
  <si>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</si>
  <si>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</si>
  <si>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</si>
  <si>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</si>
  <si>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</si>
  <si>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</si>
  <si>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</si>
  <si>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</si>
  <si>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</si>
  <si>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</si>
  <si>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</si>
  <si>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</si>
  <si>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</si>
  <si>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</si>
  <si>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</si>
  <si>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</si>
  <si>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</si>
  <si>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</si>
  <si>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</si>
  <si>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</si>
  <si>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</si>
  <si>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</si>
  <si>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</si>
  <si>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</si>
  <si>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</si>
  <si>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</si>
  <si>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</si>
  <si>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</si>
  <si>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</si>
  <si>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</si>
  <si>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</si>
  <si>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</si>
  <si>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</si>
  <si>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</si>
  <si>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</si>
  <si>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</si>
  <si>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</si>
  <si>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</si>
  <si>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</si>
  <si>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</si>
  <si>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</si>
  <si>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</si>
  <si>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</si>
  <si>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</si>
  <si>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</si>
  <si>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</si>
  <si>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</si>
  <si>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</si>
  <si>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</si>
  <si>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</si>
  <si>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</si>
  <si>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</si>
  <si>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</si>
  <si>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</si>
  <si>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</si>
  <si>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</si>
  <si>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</si>
  <si>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</si>
  <si>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</si>
  <si>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</si>
  <si>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</si>
  <si>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</si>
  <si>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</si>
  <si>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</si>
  <si>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</si>
  <si>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</si>
  <si>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</si>
  <si>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</si>
  <si>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</si>
  <si>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</si>
  <si>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</si>
  <si>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</si>
  <si>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</si>
  <si>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</si>
  <si>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</si>
  <si>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</si>
  <si>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</si>
  <si>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</si>
  <si>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</si>
  <si>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</si>
  <si>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</si>
  <si>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</si>
  <si>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</si>
  <si>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</si>
  <si>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</si>
  <si>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</si>
  <si>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</si>
  <si>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</si>
  <si>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</si>
  <si>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</si>
  <si>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</si>
  <si>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</si>
  <si>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</si>
  <si>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</si>
  <si>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</si>
  <si>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</si>
  <si>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</si>
  <si>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</si>
  <si>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</si>
  <si>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</si>
  <si>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</si>
  <si>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</si>
  <si>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</si>
  <si>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</si>
  <si>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</si>
  <si>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</si>
  <si>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</si>
  <si>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</si>
  <si>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</si>
  <si>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</si>
  <si>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</si>
  <si>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</si>
  <si>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</si>
  <si>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</si>
  <si>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</si>
  <si>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</si>
  <si>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</si>
  <si>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</si>
  <si>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</si>
  <si>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</si>
  <si>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</si>
  <si>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</si>
  <si>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</si>
  <si>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</si>
  <si>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</si>
  <si>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</si>
  <si>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</si>
  <si>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</si>
  <si>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</si>
  <si>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</si>
  <si>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</si>
  <si>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</si>
  <si>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</si>
  <si>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</si>
  <si>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</si>
  <si>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</si>
  <si>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</si>
  <si>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</si>
  <si>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</si>
  <si>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</si>
  <si>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</si>
  <si>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</si>
  <si>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</si>
  <si>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</si>
  <si>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</si>
  <si>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</si>
  <si>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</si>
  <si>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</si>
  <si>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</si>
  <si>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</si>
  <si>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</si>
  <si>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</si>
  <si>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</si>
  <si>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</si>
  <si>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</si>
  <si>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</si>
  <si>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</si>
  <si>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</si>
  <si>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</si>
  <si>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</si>
  <si>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</si>
  <si>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</si>
  <si>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</si>
  <si>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</si>
  <si>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</si>
  <si>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</si>
  <si>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</si>
  <si>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</si>
  <si>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</si>
  <si>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</si>
  <si>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</si>
  <si>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</si>
  <si>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</si>
  <si>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</si>
  <si>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</si>
  <si>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</si>
  <si>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</si>
  <si>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</si>
  <si>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</si>
  <si>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</si>
  <si>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</si>
  <si>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</si>
  <si>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</si>
  <si>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</si>
  <si>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</si>
  <si>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</si>
  <si>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</si>
  <si>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</si>
  <si>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</si>
  <si>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</si>
  <si>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</si>
  <si>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</si>
  <si>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</si>
  <si>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</si>
  <si>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</si>
  <si>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</si>
  <si>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</si>
  <si>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</si>
  <si>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</si>
  <si>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</si>
  <si>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</si>
  <si>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</si>
  <si>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</si>
  <si>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</si>
  <si>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</si>
  <si>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</si>
  <si>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</si>
  <si>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</si>
  <si>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</si>
  <si>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</si>
  <si>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</si>
  <si>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</si>
  <si>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</si>
  <si>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</si>
  <si>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</si>
  <si>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</si>
  <si>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</si>
  <si>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</si>
  <si>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</si>
  <si>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</si>
  <si>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</si>
  <si>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</si>
  <si>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</si>
  <si>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</si>
  <si>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</si>
  <si>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</si>
  <si>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</si>
  <si>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</si>
  <si>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</si>
  <si>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</si>
  <si>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</si>
  <si>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</si>
  <si>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</si>
  <si>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</si>
  <si>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</si>
  <si>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</si>
  <si>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</si>
  <si>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</si>
  <si>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</si>
  <si>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</si>
  <si>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</si>
  <si>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</si>
  <si>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</si>
  <si>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</si>
  <si>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</si>
  <si>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</si>
  <si>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</si>
  <si>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</si>
  <si>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</si>
  <si>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</si>
  <si>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</si>
  <si>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</si>
  <si>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</si>
  <si>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</si>
  <si>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</si>
  <si>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</si>
  <si>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</si>
  <si>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</si>
  <si>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</si>
  <si>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</si>
  <si>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</si>
  <si>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</si>
  <si>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</si>
  <si>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</si>
  <si>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</si>
  <si>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</si>
  <si>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</si>
  <si>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</si>
  <si>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</si>
  <si>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</si>
  <si>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</si>
  <si>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</si>
  <si>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</si>
  <si>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</si>
  <si>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</si>
  <si>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</si>
  <si>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</si>
  <si>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</si>
  <si>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</si>
  <si>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</si>
  <si>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</si>
  <si>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</si>
  <si>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</si>
  <si>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</si>
  <si>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</si>
  <si>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</si>
  <si>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</si>
  <si>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</si>
  <si>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</si>
  <si>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</si>
  <si>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</si>
  <si>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</si>
  <si>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</si>
  <si>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</si>
  <si>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</si>
  <si>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</si>
  <si>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</si>
  <si>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</si>
  <si>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</si>
  <si>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</si>
  <si>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</si>
  <si>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</si>
  <si>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</si>
  <si>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</si>
  <si>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</si>
  <si>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</si>
  <si>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</si>
  <si>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</si>
  <si>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</si>
  <si>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</si>
  <si>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</si>
  <si>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</si>
  <si>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</si>
  <si>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</si>
  <si>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</si>
  <si>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</si>
  <si>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</si>
  <si>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</si>
  <si>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</si>
  <si>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</si>
  <si>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</si>
  <si>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</si>
  <si>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</si>
  <si>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</si>
  <si>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</si>
  <si>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</si>
  <si>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</si>
  <si>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</si>
  <si>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</si>
  <si>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</si>
  <si>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</si>
  <si>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</si>
  <si>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</si>
  <si>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</si>
  <si>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</si>
  <si>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</si>
  <si>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</si>
  <si>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</si>
  <si>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</si>
  <si>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</si>
  <si>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</si>
  <si>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</si>
  <si>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</si>
  <si>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</si>
  <si>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</si>
  <si>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</si>
  <si>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</si>
  <si>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</si>
  <si>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</si>
  <si>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</si>
  <si>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</si>
  <si>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</si>
  <si>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</si>
  <si>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</si>
  <si>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</si>
  <si>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</si>
  <si>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</si>
  <si>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</si>
  <si>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</si>
  <si>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</si>
  <si>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</si>
  <si>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</si>
  <si>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</si>
  <si>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</si>
  <si>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</si>
  <si>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</si>
  <si>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</si>
  <si>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</si>
  <si>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</si>
  <si>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</si>
  <si>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</si>
  <si>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</si>
  <si>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</si>
  <si>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</si>
  <si>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</si>
  <si>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</si>
  <si>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</si>
  <si>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</si>
  <si>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</si>
  <si>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</si>
  <si>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</si>
  <si>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</si>
  <si>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</si>
  <si>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</si>
  <si>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</si>
  <si>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</si>
  <si>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</si>
  <si>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</si>
  <si>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</si>
  <si>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</si>
  <si>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</si>
  <si>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</si>
  <si>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</si>
  <si>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</si>
  <si>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</si>
  <si>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</si>
  <si>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</si>
  <si>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</si>
  <si>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</si>
  <si>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</si>
  <si>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</si>
  <si>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</si>
  <si>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</si>
  <si>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</si>
  <si>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</si>
  <si>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</si>
  <si>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</si>
  <si>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</si>
  <si>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</si>
  <si>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</si>
  <si>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</si>
  <si>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</si>
  <si>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</si>
  <si>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</si>
  <si>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</si>
  <si>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</si>
  <si>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</si>
  <si>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</si>
  <si>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</si>
  <si>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</si>
  <si>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</si>
  <si>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</si>
  <si>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</si>
  <si>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</si>
  <si>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</si>
  <si>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</si>
  <si>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</si>
  <si>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</si>
  <si>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</si>
  <si>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</si>
  <si>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</si>
  <si>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</si>
  <si>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</si>
  <si>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</si>
  <si>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</si>
  <si>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</si>
  <si>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</si>
  <si>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</si>
  <si>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</si>
  <si>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</si>
  <si>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</si>
  <si>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</si>
  <si>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</si>
  <si>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</si>
  <si>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</si>
  <si>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</si>
  <si>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</si>
  <si>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</si>
  <si>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</si>
  <si>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</si>
  <si>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</si>
  <si>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</si>
  <si>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</si>
  <si>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</si>
  <si>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</si>
  <si>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</si>
  <si>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</si>
  <si>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</si>
  <si>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</si>
  <si>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</si>
  <si>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</si>
  <si>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</si>
  <si>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</si>
  <si>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</si>
  <si>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</si>
  <si>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</si>
  <si>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</si>
  <si>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</si>
  <si>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</si>
  <si>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</si>
  <si>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</si>
  <si>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</si>
  <si>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</si>
  <si>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</si>
  <si>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</si>
  <si>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</si>
  <si>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</si>
  <si>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</si>
  <si>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</si>
  <si>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</si>
  <si>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</si>
  <si>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</si>
  <si>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</si>
  <si>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</si>
  <si>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</si>
  <si>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</si>
  <si>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</si>
  <si>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</si>
  <si>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</si>
  <si>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</si>
  <si>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</si>
  <si>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</si>
  <si>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</si>
  <si>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</si>
  <si>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</si>
  <si>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</si>
  <si>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</si>
  <si>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</si>
  <si>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</si>
  <si>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</si>
  <si>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</si>
  <si>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</si>
  <si>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</si>
  <si>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</si>
  <si>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</si>
  <si>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</si>
  <si>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</si>
  <si>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</si>
  <si>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</si>
  <si>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</si>
  <si>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</si>
  <si>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</si>
  <si>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</si>
  <si>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</si>
  <si>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</si>
  <si>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</si>
  <si>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</si>
  <si>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</si>
  <si>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</si>
  <si>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</si>
  <si>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</si>
  <si>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</si>
  <si>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</si>
  <si>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</si>
  <si>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</si>
  <si>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</si>
  <si>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</si>
  <si>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</si>
  <si>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</si>
  <si>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</si>
  <si>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</si>
  <si>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</si>
  <si>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</si>
  <si>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</si>
  <si>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</si>
  <si>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</si>
  <si>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</si>
  <si>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</si>
  <si>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</si>
  <si>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</si>
  <si>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</si>
  <si>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</si>
  <si>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</si>
  <si>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</si>
  <si>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</si>
  <si>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</si>
  <si>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</si>
  <si>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</si>
  <si>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</si>
  <si>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</si>
  <si>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</si>
  <si>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</si>
  <si>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</si>
  <si>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</si>
  <si>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</si>
  <si>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</si>
  <si>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</si>
  <si>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</si>
  <si>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</si>
  <si>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</si>
  <si>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</si>
  <si>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</si>
  <si>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</si>
  <si>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</si>
  <si>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</si>
  <si>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</si>
  <si>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</si>
  <si>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</si>
  <si>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</si>
  <si>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</si>
  <si>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</si>
  <si>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</si>
  <si>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</si>
  <si>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</si>
  <si>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</si>
  <si>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</si>
  <si>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</si>
  <si>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</si>
  <si>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</si>
  <si>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</si>
  <si>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</si>
  <si>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</si>
  <si>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</si>
  <si>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</si>
  <si>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</si>
  <si>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</si>
  <si>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</si>
  <si>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</si>
  <si>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</si>
  <si>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</si>
  <si>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</si>
  <si>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</si>
  <si>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</si>
  <si>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</si>
  <si>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</si>
  <si>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</si>
  <si>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</si>
  <si>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</si>
  <si>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</si>
  <si>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</si>
  <si>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</si>
  <si>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</si>
  <si>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</si>
  <si>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</si>
  <si>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</si>
  <si>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</si>
  <si>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</si>
  <si>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</si>
  <si>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</si>
  <si>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</si>
  <si>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</si>
  <si>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</si>
  <si>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</si>
  <si>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</si>
  <si>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</si>
  <si>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</si>
  <si>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</si>
  <si>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</si>
  <si>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</si>
  <si>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</si>
  <si>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</si>
  <si>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</si>
  <si>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</si>
  <si>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</si>
  <si>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</si>
  <si>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</si>
  <si>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</si>
  <si>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</si>
  <si>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</si>
  <si>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</si>
  <si>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</si>
  <si>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</si>
  <si>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</si>
  <si>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</si>
  <si>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</si>
  <si>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</si>
  <si>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</si>
  <si>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</si>
  <si>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</si>
  <si>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</si>
  <si>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</si>
  <si>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</si>
  <si>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</si>
  <si>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</si>
  <si>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</si>
  <si>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</si>
  <si>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</si>
  <si>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</si>
  <si>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</si>
  <si>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</si>
  <si>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</si>
  <si>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</si>
  <si>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</si>
  <si>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</si>
  <si>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</si>
  <si>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</si>
  <si>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</si>
  <si>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</si>
  <si>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</si>
  <si>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</si>
  <si>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</si>
  <si>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</si>
  <si>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</si>
  <si>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</si>
  <si>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</si>
  <si>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</si>
  <si>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</si>
  <si>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</si>
  <si>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</si>
  <si>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</si>
  <si>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</si>
  <si>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</si>
  <si>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</si>
  <si>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</si>
  <si>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</si>
  <si>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</si>
  <si>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</si>
  <si>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</si>
  <si>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</si>
  <si>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</si>
  <si>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</si>
  <si>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</si>
  <si>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</si>
  <si>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</si>
  <si>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</si>
  <si>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</si>
  <si>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</si>
  <si>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</si>
  <si>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</si>
  <si>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</si>
  <si>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</si>
  <si>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</si>
  <si>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</si>
  <si>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</si>
  <si>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</si>
  <si>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</si>
  <si>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</si>
  <si>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</si>
  <si>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</si>
  <si>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</si>
  <si>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</si>
  <si>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</si>
  <si>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</si>
  <si>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</si>
  <si>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</si>
  <si>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</si>
  <si>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</si>
  <si>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</si>
  <si>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</si>
  <si>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</si>
  <si>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</si>
  <si>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</si>
  <si>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</si>
  <si>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</si>
  <si>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</si>
  <si>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</si>
  <si>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</si>
  <si>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</si>
  <si>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</si>
  <si>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</si>
  <si>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</si>
  <si>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</si>
  <si>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</si>
  <si>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</si>
  <si>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</si>
  <si>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</si>
  <si>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</si>
  <si>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</si>
  <si>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</si>
  <si>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</si>
  <si>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</si>
  <si>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</si>
  <si>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</si>
  <si>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</si>
  <si>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</si>
  <si>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</si>
  <si>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</si>
  <si>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</si>
  <si>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</si>
  <si>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</si>
  <si>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</si>
  <si>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</si>
  <si>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</si>
  <si>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</si>
  <si>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</si>
  <si>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</si>
  <si>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</si>
  <si>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</si>
  <si>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</si>
  <si>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</si>
  <si>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</si>
  <si>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</si>
  <si>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</si>
  <si>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</si>
  <si>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</si>
  <si>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</si>
  <si>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</si>
  <si>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</si>
  <si>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</si>
  <si>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</si>
  <si>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</si>
  <si>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</si>
  <si>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</si>
  <si>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</si>
  <si>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</si>
  <si>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</si>
  <si>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</si>
  <si>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</si>
  <si>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</si>
  <si>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</si>
  <si>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</si>
  <si>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</si>
  <si>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</si>
  <si>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</si>
  <si>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</si>
  <si>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</si>
  <si>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</si>
  <si>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</si>
  <si>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</si>
  <si>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</si>
  <si>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</si>
  <si>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</si>
  <si>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</si>
  <si>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</si>
  <si>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</si>
  <si>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</si>
  <si>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</si>
  <si>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</si>
  <si>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</si>
  <si>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</si>
  <si>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</si>
  <si>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</si>
  <si>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</si>
  <si>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</si>
  <si>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</si>
  <si>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</si>
  <si>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</si>
  <si>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</si>
  <si>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</si>
  <si>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</si>
  <si>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</si>
  <si>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</si>
  <si>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</si>
  <si>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</si>
  <si>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</si>
  <si>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</si>
  <si>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</si>
  <si>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</si>
  <si>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</si>
  <si>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</si>
  <si>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</si>
  <si>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</si>
  <si>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</si>
  <si>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</si>
  <si>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</si>
  <si>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</si>
  <si>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</si>
  <si>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</si>
  <si>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</si>
  <si>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</si>
  <si>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</si>
  <si>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</si>
  <si>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</si>
  <si>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</si>
  <si>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</si>
  <si>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</si>
  <si>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</si>
  <si>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</si>
  <si>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</si>
  <si>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</si>
  <si>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</si>
  <si>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</si>
  <si>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</si>
  <si>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</si>
  <si>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</si>
  <si>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</si>
  <si>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</si>
  <si>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</si>
  <si>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</si>
  <si>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</si>
  <si>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</si>
  <si>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</si>
  <si>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</si>
  <si>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</si>
  <si>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</si>
  <si>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</si>
  <si>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</si>
  <si>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</si>
  <si>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</si>
  <si>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</si>
  <si>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</si>
  <si>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</si>
  <si>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</si>
  <si>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</si>
  <si>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</si>
  <si>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</si>
  <si>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</si>
  <si>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</si>
  <si>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</si>
  <si>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</si>
  <si>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</si>
  <si>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</si>
  <si>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</si>
  <si>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</si>
  <si>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</si>
  <si>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</si>
  <si>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</si>
  <si>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</si>
  <si>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</si>
  <si>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</si>
  <si>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</si>
  <si>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</si>
  <si>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</si>
  <si>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</si>
  <si>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</si>
  <si>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</si>
  <si>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</si>
  <si>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</si>
  <si>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</si>
  <si>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</si>
  <si>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</si>
  <si>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</si>
  <si>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</si>
  <si>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</si>
  <si>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</si>
  <si>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</si>
  <si>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</si>
  <si>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</si>
  <si>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</si>
  <si>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</si>
  <si>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</si>
  <si>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</si>
  <si>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</si>
  <si>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</si>
  <si>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</si>
  <si>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</si>
  <si>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</si>
  <si>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</si>
  <si>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</si>
  <si>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</si>
  <si>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</si>
  <si>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</si>
  <si>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</si>
  <si>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</si>
  <si>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</si>
  <si>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</si>
  <si>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</si>
  <si>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</si>
  <si>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</si>
  <si>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</si>
  <si>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</si>
  <si>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</si>
  <si>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</si>
  <si>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</si>
  <si>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</si>
  <si>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</si>
  <si>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</si>
  <si>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</si>
  <si>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</si>
  <si>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</si>
  <si>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</si>
  <si>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</si>
  <si>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</si>
  <si>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</si>
  <si>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</si>
  <si>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</si>
  <si>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</si>
  <si>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</si>
  <si>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</si>
  <si>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</si>
  <si>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</si>
  <si>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</si>
  <si>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</si>
  <si>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</si>
  <si>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</si>
  <si>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</si>
  <si>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</si>
  <si>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</si>
  <si>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</si>
  <si>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</si>
  <si>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</si>
  <si>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</si>
  <si>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</si>
  <si>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</si>
  <si>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</si>
  <si>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</si>
  <si>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</si>
  <si>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</si>
  <si>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</si>
  <si>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</si>
  <si>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</si>
  <si>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</si>
  <si>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</si>
  <si>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</si>
  <si>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</si>
  <si>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</si>
  <si>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</si>
  <si>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</si>
  <si>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</si>
  <si>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</si>
  <si>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</si>
  <si>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</si>
  <si>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</si>
  <si>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</si>
  <si>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</si>
  <si>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</si>
  <si>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</si>
  <si>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</si>
  <si>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</si>
  <si>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</si>
  <si>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</si>
  <si>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</si>
  <si>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</si>
  <si>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</si>
  <si>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</si>
  <si>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</si>
  <si>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</si>
  <si>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</si>
  <si>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</si>
  <si>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</si>
  <si>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</si>
  <si>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</si>
  <si>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</si>
  <si>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</si>
  <si>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</si>
  <si>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</si>
  <si>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</si>
  <si>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</si>
  <si>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</si>
  <si>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</si>
  <si>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</si>
  <si>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</si>
  <si>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</si>
  <si>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</si>
  <si>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</si>
  <si>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</si>
  <si>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</si>
  <si>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</si>
  <si>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</si>
  <si>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</si>
  <si>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</si>
  <si>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</si>
  <si>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</si>
  <si>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</si>
  <si>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</si>
  <si>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</si>
  <si>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</si>
  <si>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</si>
  <si>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</si>
  <si>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</si>
  <si>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</si>
  <si>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</si>
  <si>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</si>
  <si>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</si>
  <si>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</si>
  <si>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</si>
  <si>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</si>
  <si>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</si>
  <si>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</si>
  <si>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</si>
  <si>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</si>
  <si>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</si>
  <si>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</si>
  <si>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</si>
  <si>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</si>
  <si>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</si>
  <si>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</si>
  <si>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</si>
  <si>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</si>
  <si>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</si>
  <si>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</si>
  <si>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</si>
  <si>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</si>
  <si>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</si>
  <si>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</si>
  <si>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</si>
  <si>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</si>
  <si>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</si>
  <si>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</si>
  <si>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</si>
  <si>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</si>
  <si>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</si>
  <si>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</si>
  <si>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</si>
  <si>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</si>
  <si>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</si>
  <si>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</si>
  <si>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</si>
  <si>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</si>
  <si>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</si>
  <si>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</si>
  <si>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</si>
  <si>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</si>
  <si>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</si>
  <si>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</si>
  <si>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</si>
  <si>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</si>
  <si>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</si>
  <si>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</si>
  <si>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</si>
  <si>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</si>
  <si>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</si>
  <si>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</si>
  <si>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</si>
  <si>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</si>
  <si>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</si>
  <si>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</si>
  <si>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</si>
  <si>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</si>
  <si>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</si>
  <si>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</si>
  <si>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</si>
  <si>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</si>
  <si>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</si>
  <si>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</si>
  <si>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</si>
  <si>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</si>
  <si>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</si>
  <si>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</si>
  <si>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</si>
  <si>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</si>
  <si>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</si>
  <si>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</si>
  <si>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</si>
  <si>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</si>
  <si>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</si>
  <si>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</si>
  <si>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</si>
  <si>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</si>
  <si>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</si>
  <si>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</si>
  <si>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</si>
  <si>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</si>
  <si>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</si>
  <si>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</si>
  <si>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</si>
  <si>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</si>
  <si>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</si>
  <si>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</si>
  <si>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</si>
  <si>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</si>
  <si>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</si>
  <si>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</si>
  <si>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</si>
  <si>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</si>
  <si>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</si>
  <si>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</si>
  <si>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</si>
  <si>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</si>
  <si>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</si>
  <si>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</si>
  <si>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</si>
  <si>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</si>
  <si>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</si>
  <si>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</si>
  <si>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</si>
  <si>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</si>
  <si>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</si>
  <si>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</si>
  <si>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</si>
  <si>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</si>
  <si>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</si>
  <si>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</si>
  <si>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</si>
  <si>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</si>
  <si>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</si>
  <si>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</si>
  <si>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</si>
  <si>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</si>
  <si>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</si>
  <si>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</si>
  <si>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</si>
  <si>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</si>
  <si>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</si>
  <si>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</si>
  <si>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</si>
  <si>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</si>
  <si>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</si>
  <si>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</si>
  <si>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</si>
  <si>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</si>
  <si>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</si>
  <si>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</si>
  <si>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</si>
  <si>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</si>
  <si>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</si>
  <si>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</si>
  <si>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</si>
  <si>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</si>
  <si>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</si>
  <si>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</si>
  <si>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</si>
  <si>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</si>
  <si>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</si>
  <si>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</si>
  <si>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</si>
  <si>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</si>
  <si>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</si>
  <si>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</si>
  <si>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</si>
  <si>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</si>
  <si>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</si>
  <si>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</si>
  <si>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</si>
  <si>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</si>
  <si>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</si>
  <si>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</si>
  <si>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</si>
  <si>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</si>
  <si>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</si>
  <si>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</si>
  <si>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</si>
  <si>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</si>
  <si>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</si>
  <si>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</si>
  <si>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</si>
  <si>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</si>
  <si>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</si>
  <si>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</si>
  <si>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</si>
  <si>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</si>
  <si>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</si>
  <si>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</si>
  <si>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</si>
  <si>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</si>
  <si>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</si>
  <si>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</si>
  <si>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</si>
  <si>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</si>
  <si>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</si>
  <si>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</si>
  <si>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</si>
  <si>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</si>
  <si>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</si>
  <si>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</si>
  <si>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</si>
  <si>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</si>
  <si>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</si>
  <si>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</si>
  <si>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</si>
  <si>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</si>
  <si>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</si>
  <si>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</si>
  <si>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</si>
  <si>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</si>
  <si>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</si>
  <si>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</si>
  <si>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</si>
  <si>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</si>
  <si>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</si>
  <si>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</si>
  <si>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</si>
  <si>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</si>
  <si>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</si>
  <si>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</si>
  <si>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</si>
  <si>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</si>
  <si>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</si>
  <si>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</si>
  <si>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</si>
  <si>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</si>
  <si>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</si>
  <si>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</si>
  <si>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</si>
  <si>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</si>
  <si>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</si>
  <si>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</si>
  <si>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</si>
  <si>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</si>
  <si>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</si>
  <si>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</si>
  <si>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</si>
  <si>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</si>
  <si>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</si>
  <si>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</si>
  <si>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</si>
  <si>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</si>
  <si>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</si>
  <si>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</si>
  <si>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</si>
  <si>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</si>
  <si>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</si>
  <si>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</si>
  <si>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</si>
  <si>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</si>
  <si>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</si>
  <si>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</si>
  <si>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</si>
  <si>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</si>
  <si>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</si>
  <si>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</si>
  <si>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</si>
  <si>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</si>
  <si>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</si>
  <si>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</si>
  <si>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</si>
  <si>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</si>
  <si>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</si>
  <si>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</si>
  <si>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</si>
  <si>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</si>
  <si>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</si>
  <si>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</si>
  <si>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</si>
  <si>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</si>
  <si>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</si>
  <si>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</si>
  <si>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</si>
  <si>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</si>
  <si>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</si>
  <si>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</si>
  <si>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</si>
  <si>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</si>
  <si>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</si>
  <si>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</si>
  <si>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</si>
  <si>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</si>
  <si>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</si>
  <si>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</si>
  <si>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</si>
  <si>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</si>
  <si>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</si>
  <si>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</si>
  <si>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</si>
  <si>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</si>
  <si>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</si>
  <si>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</si>
  <si>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</si>
  <si>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</si>
  <si>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</si>
  <si>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</si>
  <si>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</si>
  <si>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</si>
  <si>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</si>
  <si>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</si>
  <si>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</si>
  <si>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</si>
  <si>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</si>
  <si>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</si>
  <si>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</si>
  <si>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</si>
  <si>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</si>
  <si>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</si>
  <si>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</si>
  <si>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</si>
  <si>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</si>
  <si>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</si>
  <si>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</si>
  <si>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</si>
  <si>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</si>
  <si>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</si>
  <si>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</si>
  <si>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</si>
  <si>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</si>
  <si>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</si>
  <si>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</si>
  <si>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</si>
  <si>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</si>
  <si>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</si>
  <si>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</si>
  <si>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</si>
  <si>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</si>
  <si>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</si>
  <si>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</si>
  <si>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</si>
  <si>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</si>
  <si>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</si>
  <si>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</si>
  <si>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</si>
  <si>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</si>
  <si>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</si>
  <si>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</si>
  <si>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</si>
  <si>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</si>
  <si>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</si>
  <si>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</si>
  <si>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</si>
  <si>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</si>
  <si>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</si>
  <si>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</si>
  <si>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</si>
  <si>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</si>
  <si>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</si>
  <si>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</si>
  <si>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</si>
  <si>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</si>
  <si>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</si>
  <si>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</si>
  <si>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</si>
  <si>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</si>
  <si>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</si>
  <si>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</si>
  <si>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</si>
  <si>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</si>
  <si>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</si>
  <si>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</si>
  <si>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</si>
  <si>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</si>
  <si>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</si>
  <si>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</si>
  <si>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</si>
  <si>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</si>
  <si>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</si>
  <si>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</si>
  <si>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</si>
  <si>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</si>
  <si>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</si>
  <si>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</si>
  <si>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</si>
  <si>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</si>
  <si>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</si>
  <si>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</si>
  <si>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</si>
  <si>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</si>
  <si>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</si>
  <si>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</si>
  <si>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</si>
  <si>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</si>
  <si>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</si>
  <si>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</si>
  <si>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</si>
  <si>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</si>
  <si>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</si>
  <si>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</si>
  <si>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</si>
  <si>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</si>
  <si>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</si>
  <si>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</si>
  <si>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</si>
  <si>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</si>
  <si>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</si>
  <si>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</si>
  <si>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</si>
  <si>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</si>
  <si>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</si>
  <si>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</si>
  <si>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</si>
  <si>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</si>
  <si>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</si>
  <si>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</si>
  <si>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</si>
  <si>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</si>
  <si>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</si>
  <si>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</si>
  <si>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</si>
  <si>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</si>
  <si>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</si>
  <si>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</si>
  <si>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</si>
  <si>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</si>
  <si>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</si>
  <si>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</si>
  <si>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</si>
  <si>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</si>
  <si>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</si>
  <si>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</si>
  <si>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</si>
  <si>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</si>
  <si>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</si>
  <si>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</si>
  <si>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</si>
  <si>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</si>
  <si>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</si>
  <si>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</si>
  <si>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</si>
  <si>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</si>
  <si>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</si>
  <si>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</si>
  <si>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</si>
  <si>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</si>
  <si>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</si>
  <si>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</si>
  <si>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</si>
  <si>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</si>
  <si>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</si>
  <si>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</si>
  <si>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</si>
  <si>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</si>
  <si>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</si>
  <si>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</si>
  <si>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</si>
  <si>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</si>
  <si>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</si>
  <si>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</si>
  <si>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</si>
  <si>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</si>
  <si>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</si>
  <si>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</si>
  <si>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</si>
  <si>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</si>
  <si>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</si>
  <si>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</si>
  <si>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</si>
  <si>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</si>
  <si>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</si>
  <si>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</si>
  <si>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</si>
  <si>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</si>
  <si>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</si>
  <si>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</si>
  <si>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</si>
  <si>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</si>
  <si>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</si>
  <si>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</si>
  <si>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</si>
  <si>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</si>
  <si>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</si>
  <si>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</si>
  <si>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</si>
  <si>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</si>
  <si>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</si>
  <si>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</si>
  <si>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</si>
  <si>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</si>
  <si>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</si>
  <si>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</si>
  <si>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</si>
  <si>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</si>
  <si>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</si>
  <si>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</si>
  <si>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</si>
  <si>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</si>
  <si>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</si>
  <si>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</si>
  <si>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</si>
  <si>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</si>
  <si>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</si>
  <si>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</si>
  <si>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</si>
  <si>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</si>
  <si>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</si>
  <si>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</si>
  <si>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</si>
  <si>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</si>
  <si>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</si>
  <si>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</si>
  <si>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</si>
  <si>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</si>
  <si>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</si>
  <si>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</si>
  <si>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</si>
  <si>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</si>
  <si>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</si>
  <si>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</si>
  <si>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</si>
  <si>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</si>
  <si>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</si>
  <si>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</si>
  <si>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</si>
  <si>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</si>
  <si>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</si>
  <si>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</si>
  <si>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</si>
  <si>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</si>
  <si>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</si>
  <si>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</si>
  <si>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</si>
  <si>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</si>
  <si>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</si>
  <si>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</si>
  <si>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</si>
  <si>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</si>
  <si>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</si>
  <si>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</si>
  <si>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</si>
  <si>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</si>
  <si>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</si>
  <si>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</si>
  <si>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</si>
  <si>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</si>
  <si>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</si>
  <si>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</si>
  <si>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</si>
  <si>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</si>
  <si>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</si>
  <si>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</si>
  <si>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</si>
  <si>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</si>
  <si>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</si>
  <si>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</si>
  <si>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</si>
  <si>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</si>
  <si>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</si>
  <si>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</si>
  <si>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</si>
  <si>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</si>
  <si>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</si>
  <si>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</si>
  <si>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</si>
  <si>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</si>
  <si>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</si>
  <si>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</si>
  <si>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</si>
  <si>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</si>
  <si>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</si>
  <si>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</si>
  <si>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</si>
  <si>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</si>
  <si>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</si>
  <si>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</si>
  <si>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</si>
  <si>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</si>
  <si>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</si>
  <si>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</si>
  <si>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</si>
  <si>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</si>
  <si>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</si>
  <si>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</si>
  <si>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</si>
  <si>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</si>
  <si>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</si>
  <si>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</si>
  <si>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</si>
  <si>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</si>
  <si>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</si>
  <si>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</si>
  <si>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</si>
  <si>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</si>
  <si>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</si>
  <si>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</si>
  <si>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</si>
  <si>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</si>
  <si>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</si>
  <si>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</si>
  <si>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</si>
  <si>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</si>
  <si>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</si>
  <si>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</si>
  <si>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</si>
  <si>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</si>
  <si>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</si>
  <si>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</si>
  <si>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</si>
  <si>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</si>
  <si>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</si>
  <si>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</si>
  <si>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</si>
  <si>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</si>
  <si>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</si>
  <si>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</si>
  <si>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</si>
  <si>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</si>
  <si>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</si>
  <si>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</si>
  <si>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</si>
  <si>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</si>
  <si>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</si>
  <si>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</si>
  <si>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</si>
  <si>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</si>
  <si>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</si>
  <si>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</si>
  <si>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</si>
  <si>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</si>
  <si>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</si>
  <si>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</si>
  <si>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</si>
  <si>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</si>
  <si>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</si>
  <si>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</si>
  <si>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</si>
  <si>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</si>
  <si>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</si>
  <si>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</si>
  <si>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</si>
  <si>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</si>
  <si>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</si>
  <si>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</si>
  <si>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</si>
  <si>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</si>
  <si>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</si>
  <si>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</si>
  <si>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</si>
  <si>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</si>
  <si>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</si>
  <si>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</si>
  <si>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</si>
  <si>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</si>
  <si>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</si>
  <si>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</si>
  <si>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</si>
  <si>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</si>
  <si>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</si>
  <si>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</si>
  <si>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</si>
  <si>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</si>
  <si>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</si>
  <si>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</si>
  <si>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</si>
  <si>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</si>
  <si>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</si>
  <si>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</si>
  <si>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</si>
  <si>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</si>
  <si>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</si>
  <si>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</si>
  <si>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</si>
  <si>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</si>
  <si>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</si>
  <si>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</si>
  <si>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</si>
  <si>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</si>
  <si>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</si>
  <si>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</si>
  <si>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</si>
  <si>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</si>
  <si>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</si>
  <si>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</si>
  <si>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</si>
  <si>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</si>
  <si>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</si>
  <si>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</si>
  <si>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</si>
  <si>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</si>
  <si>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</si>
  <si>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</si>
  <si>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</si>
  <si>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</si>
  <si>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</si>
  <si>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</si>
  <si>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</si>
  <si>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</si>
  <si>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</si>
  <si>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</si>
  <si>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</si>
  <si>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</si>
  <si>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</si>
  <si>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</si>
  <si>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</si>
  <si>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</si>
  <si>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</si>
  <si>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</si>
  <si>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</si>
  <si>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</si>
  <si>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</si>
  <si>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</si>
  <si>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</si>
  <si>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</si>
  <si>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</si>
  <si>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</si>
  <si>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</si>
  <si>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</si>
  <si>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</si>
  <si>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</si>
  <si>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</si>
  <si>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</si>
  <si>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</si>
  <si>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</si>
  <si>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</si>
  <si>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</si>
  <si>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</si>
  <si>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</si>
  <si>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</si>
  <si>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</si>
  <si>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</si>
  <si>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</si>
  <si>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</si>
  <si>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</si>
  <si>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</si>
  <si>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</si>
  <si>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</si>
  <si>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</si>
  <si>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</si>
  <si>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</si>
  <si>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</si>
  <si>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</si>
  <si>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</si>
  <si>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</si>
  <si>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</si>
  <si>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</si>
  <si>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</si>
  <si>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</si>
  <si>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</si>
  <si>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</si>
  <si>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</si>
  <si>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</si>
  <si>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</si>
  <si>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</si>
  <si>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</si>
  <si>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</si>
  <si>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</si>
  <si>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</si>
  <si>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</si>
  <si>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</si>
  <si>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</si>
  <si>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</si>
  <si>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</si>
  <si>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</si>
  <si>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</si>
  <si>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</si>
  <si>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</si>
  <si>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</si>
  <si>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</si>
  <si>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</si>
  <si>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</si>
  <si>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</si>
  <si>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</si>
  <si>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</si>
  <si>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</si>
  <si>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</si>
  <si>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</si>
  <si>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</si>
  <si>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</si>
  <si>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</si>
  <si>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</si>
  <si>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</si>
  <si>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</si>
  <si>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</si>
  <si>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</si>
  <si>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</si>
  <si>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</si>
  <si>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</si>
  <si>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</si>
  <si>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</si>
  <si>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</si>
  <si>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</si>
  <si>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</si>
  <si>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</si>
  <si>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</si>
  <si>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</si>
  <si>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</si>
  <si>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</si>
  <si>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</si>
  <si>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</si>
  <si>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</si>
  <si>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</si>
  <si>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</si>
  <si>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</si>
  <si>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</si>
  <si>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</si>
  <si>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</si>
  <si>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</si>
  <si>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</si>
  <si>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</si>
  <si>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</si>
  <si>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</si>
  <si>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</si>
  <si>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</si>
  <si>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</si>
  <si>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</si>
  <si>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</si>
  <si>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</si>
  <si>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</si>
  <si>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</si>
  <si>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</si>
  <si>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</si>
  <si>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</si>
  <si>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</si>
  <si>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</si>
  <si>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</si>
  <si>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</si>
  <si>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</si>
  <si>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</si>
  <si>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</si>
  <si>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</si>
  <si>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</si>
  <si>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</si>
  <si>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</si>
  <si>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</si>
  <si>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</si>
  <si>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</si>
  <si>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</si>
  <si>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</si>
  <si>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</si>
  <si>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</si>
  <si>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</si>
  <si>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</si>
  <si>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</si>
  <si>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</si>
  <si>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</si>
  <si>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</si>
  <si>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</si>
  <si>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</si>
  <si>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</si>
  <si>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</si>
  <si>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</si>
  <si>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</si>
  <si>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</si>
  <si>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</si>
  <si>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</si>
  <si>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</si>
  <si>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</si>
  <si>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</si>
  <si>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</si>
  <si>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</si>
  <si>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</si>
  <si>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</si>
  <si>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</si>
  <si>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</si>
  <si>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</si>
  <si>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</si>
  <si>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</si>
  <si>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</si>
  <si>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</si>
  <si>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</si>
  <si>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</si>
  <si>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</si>
  <si>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</si>
  <si>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</si>
  <si>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</si>
  <si>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</si>
  <si>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</si>
  <si>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</si>
  <si>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</si>
  <si>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</si>
  <si>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</si>
  <si>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</si>
  <si>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</si>
  <si>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</si>
  <si>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</si>
  <si>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</si>
  <si>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</si>
  <si>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</si>
  <si>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</si>
  <si>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</si>
  <si>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</si>
  <si>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</si>
  <si>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</si>
  <si>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</si>
  <si>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</si>
  <si>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</si>
  <si>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</si>
  <si>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</si>
  <si>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</si>
  <si>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</si>
  <si>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</si>
  <si>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</si>
  <si>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</si>
  <si>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</si>
  <si>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</si>
  <si>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</si>
  <si>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</si>
  <si>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</si>
  <si>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</si>
  <si>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</si>
  <si>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</si>
  <si>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</si>
  <si>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</si>
  <si>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</si>
  <si>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</si>
  <si>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</si>
  <si>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</si>
  <si>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</si>
  <si>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</si>
  <si>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</si>
  <si>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</si>
  <si>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</si>
  <si>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</si>
  <si>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</si>
  <si>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</si>
  <si>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</si>
  <si>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</si>
  <si>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</si>
  <si>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</si>
  <si>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</si>
  <si>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</si>
  <si>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</si>
  <si>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</si>
  <si>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</si>
  <si>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</si>
  <si>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</si>
  <si>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</si>
  <si>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</si>
  <si>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</si>
  <si>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</si>
  <si>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</si>
  <si>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</si>
  <si>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</si>
  <si>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</si>
  <si>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</si>
  <si>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</si>
  <si>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</si>
  <si>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</si>
  <si>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</si>
  <si>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</si>
  <si>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</si>
  <si>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</si>
  <si>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</si>
  <si>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</si>
  <si>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</si>
  <si>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</si>
  <si>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</si>
  <si>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</si>
  <si>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</si>
  <si>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</si>
  <si>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</si>
  <si>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</si>
  <si>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</si>
  <si>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</si>
  <si>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</si>
  <si>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</si>
  <si>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</si>
  <si>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</si>
  <si>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</si>
  <si>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</si>
  <si>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</si>
  <si>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</si>
  <si>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</si>
  <si>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</si>
  <si>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</si>
  <si>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</si>
  <si>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</si>
  <si>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</si>
  <si>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</si>
  <si>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</si>
  <si>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</si>
  <si>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</si>
  <si>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</si>
  <si>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</si>
  <si>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</si>
  <si>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</si>
  <si>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</si>
  <si>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</si>
  <si>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</si>
  <si>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</si>
  <si>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</si>
  <si>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</si>
  <si>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</si>
  <si>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</si>
  <si>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</si>
  <si>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</si>
  <si>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</si>
  <si>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</si>
  <si>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</si>
  <si>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</si>
  <si>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</si>
  <si>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</si>
  <si>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</si>
  <si>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</si>
  <si>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</si>
  <si>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</si>
  <si>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</si>
  <si>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</si>
  <si>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</si>
  <si>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</si>
  <si>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</si>
  <si>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</si>
  <si>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</si>
  <si>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</si>
  <si>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</si>
  <si>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</si>
  <si>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</si>
  <si>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</si>
  <si>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</si>
  <si>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</si>
  <si>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</si>
  <si>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</si>
  <si>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</si>
  <si>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</si>
  <si>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</si>
  <si>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</si>
  <si>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</si>
  <si>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</si>
  <si>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</si>
  <si>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</si>
  <si>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</si>
  <si>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</si>
  <si>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</si>
  <si>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</si>
  <si>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</si>
  <si>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</si>
  <si>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</si>
  <si>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</si>
  <si>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</si>
  <si>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</si>
  <si>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</si>
  <si>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</si>
  <si>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</si>
  <si>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</si>
  <si>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</si>
  <si>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</si>
  <si>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</si>
  <si>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</si>
  <si>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</si>
  <si>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</si>
  <si>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</si>
  <si>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</si>
  <si>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</si>
  <si>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</si>
  <si>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</si>
  <si>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</si>
  <si>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</si>
  <si>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</si>
  <si>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</si>
  <si>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</si>
  <si>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</si>
  <si>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</si>
  <si>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</si>
  <si>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</si>
  <si>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</si>
  <si>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</si>
  <si>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</si>
  <si>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</si>
  <si>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</si>
  <si>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</si>
  <si>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</si>
  <si>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</si>
  <si>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</si>
  <si>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</si>
  <si>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</si>
  <si>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</si>
  <si>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</si>
  <si>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</si>
  <si>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</si>
  <si>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</si>
  <si>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</si>
  <si>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</si>
  <si>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</si>
  <si>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</si>
  <si>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</si>
  <si>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</si>
  <si>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</si>
  <si>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</si>
  <si>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</si>
  <si>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</si>
  <si>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</si>
  <si>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</si>
  <si>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</si>
  <si>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</si>
  <si>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</si>
  <si>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</si>
  <si>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</si>
  <si>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</si>
  <si>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</si>
  <si>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</si>
  <si>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</si>
  <si>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</si>
  <si>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</si>
  <si>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</si>
  <si>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</si>
  <si>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</si>
  <si>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</si>
  <si>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</si>
  <si>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</si>
  <si>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</si>
  <si>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</si>
  <si>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</si>
  <si>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</si>
  <si>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</si>
  <si>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</si>
  <si>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</si>
  <si>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</si>
  <si>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</si>
  <si>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</si>
  <si>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</si>
  <si>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</si>
  <si>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</si>
  <si>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</si>
  <si>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</si>
  <si>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</si>
  <si>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</si>
  <si>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</si>
  <si>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</si>
  <si>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</si>
  <si>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</si>
  <si>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</si>
  <si>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</si>
  <si>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</si>
  <si>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</si>
  <si>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</si>
  <si>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</si>
  <si>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</si>
  <si>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</si>
  <si>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</si>
  <si>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</si>
  <si>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</si>
  <si>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</si>
  <si>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</si>
  <si>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</si>
  <si>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</si>
  <si>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</si>
  <si>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</si>
  <si>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</si>
  <si>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</si>
  <si>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</si>
  <si>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</si>
  <si>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</si>
  <si>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</si>
  <si>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</si>
  <si>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</si>
  <si>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</si>
  <si>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</si>
  <si>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</si>
  <si>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</si>
  <si>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</si>
  <si>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</si>
  <si>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</si>
  <si>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</si>
  <si>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</si>
  <si>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</si>
  <si>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</si>
  <si>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</si>
  <si>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</si>
  <si>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</si>
  <si>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</si>
  <si>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</si>
  <si>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</si>
  <si>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</si>
  <si>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</si>
  <si>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</si>
  <si>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</si>
  <si>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</si>
  <si>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</si>
  <si>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</si>
  <si>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</si>
  <si>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</si>
  <si>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</si>
  <si>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</si>
  <si>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</si>
  <si>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</si>
  <si>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</si>
  <si>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</si>
  <si>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</si>
  <si>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</si>
  <si>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</si>
  <si>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</si>
  <si>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</si>
  <si>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</si>
  <si>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</si>
  <si>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</si>
  <si>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</si>
  <si>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</si>
  <si>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</si>
  <si>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</si>
  <si>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</si>
  <si>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</si>
  <si>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</si>
  <si>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</si>
  <si>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</si>
  <si>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</si>
  <si>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</si>
  <si>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</si>
  <si>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</si>
  <si>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</si>
  <si>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</si>
  <si>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</si>
  <si>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</si>
  <si>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</si>
  <si>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</si>
  <si>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</si>
  <si>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</si>
  <si>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</si>
  <si>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</si>
  <si>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</si>
  <si>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</si>
  <si>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</si>
  <si>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</si>
  <si>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</si>
  <si>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</si>
  <si>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</si>
  <si>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</si>
  <si>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</si>
  <si>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</si>
  <si>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</si>
  <si>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</si>
  <si>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</si>
  <si>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</si>
  <si>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</si>
  <si>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</si>
  <si>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</si>
  <si>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</si>
  <si>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</si>
  <si>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</si>
  <si>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</si>
  <si>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</si>
  <si>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</si>
  <si>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</si>
  <si>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</si>
  <si>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</si>
  <si>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</si>
  <si>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</si>
  <si>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</si>
  <si>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</si>
  <si>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</si>
  <si>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</si>
  <si>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</si>
  <si>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</si>
  <si>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</si>
  <si>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</si>
  <si>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</si>
  <si>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</si>
  <si>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</si>
  <si>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</si>
  <si>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</si>
  <si>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</si>
  <si>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</si>
  <si>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</si>
  <si>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</si>
  <si>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</si>
  <si>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</si>
  <si>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</si>
  <si>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</si>
  <si>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</si>
  <si>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</si>
  <si>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</si>
  <si>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</si>
  <si>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</si>
  <si>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</si>
  <si>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</si>
  <si>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</si>
  <si>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</si>
  <si>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</si>
  <si>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</si>
  <si>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</si>
  <si>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</si>
  <si>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</si>
  <si>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</si>
  <si>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</si>
  <si>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</si>
  <si>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</si>
  <si>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</si>
  <si>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</si>
  <si>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</si>
  <si>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</si>
  <si>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</si>
  <si>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</si>
  <si>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</si>
  <si>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</si>
  <si>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</si>
  <si>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</si>
  <si>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</si>
  <si>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</si>
  <si>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</si>
  <si>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</si>
  <si>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</si>
  <si>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</si>
  <si>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</si>
  <si>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</si>
  <si>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</si>
  <si>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</si>
  <si>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</si>
  <si>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</si>
  <si>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</si>
  <si>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</si>
  <si>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</si>
  <si>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</si>
  <si>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</si>
  <si>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</si>
  <si>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</si>
  <si>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</si>
  <si>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</si>
  <si>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</si>
  <si>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</si>
  <si>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</si>
  <si>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</si>
  <si>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</si>
  <si>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</si>
  <si>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</si>
  <si>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</si>
  <si>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</si>
  <si>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</si>
  <si>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</si>
  <si>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</si>
  <si>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</si>
  <si>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</si>
  <si>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</si>
  <si>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</si>
  <si>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</si>
  <si>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</si>
  <si>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</si>
  <si>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</si>
  <si>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</si>
  <si>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</si>
  <si>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</si>
  <si>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</si>
  <si>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</si>
  <si>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</si>
  <si>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</si>
  <si>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</si>
  <si>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</si>
  <si>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</si>
  <si>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</si>
  <si>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</si>
  <si>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</si>
  <si>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</si>
  <si>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</si>
  <si>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</si>
  <si>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</si>
  <si>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</si>
  <si>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</si>
  <si>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</si>
  <si>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</si>
  <si>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</si>
  <si>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</si>
  <si>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</si>
  <si>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</si>
  <si>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</si>
  <si>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</si>
  <si>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</si>
  <si>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</si>
  <si>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</si>
  <si>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</si>
  <si>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</si>
  <si>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</si>
  <si>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</si>
  <si>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</si>
  <si>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</si>
  <si>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</si>
  <si>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</si>
  <si>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</si>
  <si>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</si>
  <si>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</si>
  <si>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</si>
  <si>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</si>
  <si>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</si>
  <si>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</si>
  <si>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</si>
  <si>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</si>
  <si>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</si>
  <si>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</si>
  <si>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</si>
  <si>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</si>
  <si>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</si>
  <si>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</si>
  <si>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</si>
  <si>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</si>
  <si>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</si>
  <si>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</si>
  <si>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</si>
  <si>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</si>
  <si>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</si>
  <si>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</si>
  <si>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</si>
  <si>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</si>
  <si>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</si>
  <si>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</si>
  <si>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</si>
  <si>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</si>
  <si>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</si>
  <si>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</si>
  <si>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</si>
  <si>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</si>
  <si>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</si>
  <si>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</si>
  <si>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</si>
  <si>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</si>
  <si>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</si>
  <si>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</si>
  <si>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</si>
  <si>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</si>
  <si>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</si>
  <si>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</si>
  <si>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</si>
  <si>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</si>
  <si>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</si>
  <si>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</si>
  <si>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</si>
  <si>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</si>
  <si>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</si>
  <si>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</si>
  <si>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</si>
  <si>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</si>
  <si>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</si>
  <si>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</si>
  <si>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</si>
  <si>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</si>
  <si>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</si>
  <si>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</si>
  <si>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</si>
  <si>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</si>
  <si>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</si>
  <si>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</si>
  <si>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</si>
  <si>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</si>
  <si>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</si>
  <si>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</si>
  <si>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</si>
  <si>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</si>
  <si>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</si>
  <si>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</si>
  <si>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</si>
  <si>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</si>
  <si>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</si>
  <si>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</si>
  <si>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</si>
  <si>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</si>
  <si>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</si>
  <si>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</si>
  <si>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</si>
  <si>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</si>
  <si>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</si>
  <si>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</si>
  <si>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</si>
  <si>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</si>
  <si>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</si>
  <si>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</si>
  <si>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</si>
  <si>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</si>
  <si>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</si>
  <si>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</si>
  <si>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</si>
  <si>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</si>
  <si>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</si>
  <si>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</si>
  <si>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</si>
  <si>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</si>
  <si>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</si>
  <si>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</si>
  <si>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</si>
  <si>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</si>
  <si>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</si>
  <si>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</si>
  <si>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</si>
  <si>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</si>
  <si>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</si>
  <si>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</si>
  <si>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</si>
  <si>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</si>
  <si>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</si>
  <si>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</si>
  <si>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</si>
  <si>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</si>
  <si>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</si>
  <si>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</si>
  <si>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</si>
  <si>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</si>
  <si>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</si>
  <si>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</si>
  <si>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</si>
  <si>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</si>
  <si>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</si>
  <si>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</si>
  <si>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</si>
  <si>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</si>
  <si>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</si>
  <si>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</si>
  <si>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</si>
  <si>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</si>
  <si>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</si>
  <si>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</si>
  <si>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</si>
  <si>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</si>
  <si>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</si>
  <si>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</si>
  <si>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</si>
  <si>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</si>
  <si>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</si>
  <si>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</si>
  <si>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</si>
  <si>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</si>
  <si>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</si>
  <si>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</si>
  <si>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</si>
  <si>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</si>
  <si>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</si>
  <si>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</si>
  <si>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</si>
  <si>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</si>
  <si>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</si>
  <si>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</si>
  <si>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</si>
  <si>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</si>
  <si>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</si>
  <si>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</si>
  <si>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</si>
  <si>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</si>
  <si>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</si>
  <si>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</si>
  <si>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</si>
  <si>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</si>
  <si>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</si>
  <si>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</si>
  <si>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</si>
  <si>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</si>
  <si>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</si>
  <si>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</si>
  <si>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</si>
  <si>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</si>
  <si>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</si>
  <si>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</si>
  <si>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</si>
  <si>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</si>
  <si>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</si>
  <si>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</si>
  <si>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</si>
  <si>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</si>
  <si>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</si>
  <si>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</si>
  <si>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</si>
  <si>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</si>
  <si>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</si>
  <si>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</si>
  <si>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</si>
  <si>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</si>
  <si>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</si>
  <si>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</si>
  <si>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</si>
  <si>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</si>
  <si>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</si>
  <si>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</si>
  <si>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</si>
  <si>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</si>
  <si>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</si>
  <si>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</si>
  <si>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</si>
  <si>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</si>
  <si>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</si>
  <si>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</si>
  <si>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</si>
  <si>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</si>
  <si>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</si>
  <si>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</si>
  <si>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</si>
  <si>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</si>
  <si>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</si>
  <si>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</si>
  <si>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</si>
  <si>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</si>
  <si>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</si>
  <si>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</si>
  <si>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</si>
  <si>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</si>
  <si>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</si>
  <si>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</si>
  <si>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</si>
  <si>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</si>
  <si>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</si>
  <si>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</si>
  <si>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</si>
  <si>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</si>
  <si>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</si>
  <si>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</si>
  <si>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</si>
  <si>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</si>
  <si>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</si>
  <si>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</si>
  <si>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</si>
  <si>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</si>
  <si>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</si>
  <si>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</si>
  <si>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</si>
  <si>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</si>
  <si>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</si>
  <si>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</si>
  <si>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</si>
  <si>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</si>
  <si>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</si>
  <si>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</si>
  <si>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</si>
  <si>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</si>
  <si>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</si>
  <si>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</si>
  <si>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</si>
  <si>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</si>
  <si>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</si>
  <si>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</si>
  <si>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</si>
  <si>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</si>
  <si>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</si>
  <si>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</si>
  <si>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</si>
  <si>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</si>
  <si>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</si>
  <si>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</si>
  <si>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</si>
  <si>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</si>
  <si>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</si>
  <si>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</si>
  <si>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</si>
  <si>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</si>
  <si>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</si>
  <si>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</si>
  <si>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</si>
  <si>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</si>
  <si>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</si>
  <si>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</si>
  <si>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</si>
  <si>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</si>
  <si>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</si>
  <si>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</si>
  <si>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</si>
  <si>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</si>
  <si>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</si>
  <si>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</si>
  <si>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</si>
  <si>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</si>
  <si>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</si>
  <si>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</si>
  <si>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</si>
  <si>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</si>
  <si>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</si>
  <si>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</si>
  <si>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</si>
  <si>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</si>
  <si>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</si>
  <si>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</si>
  <si>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</si>
  <si>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</si>
  <si>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</si>
  <si>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</si>
  <si>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</si>
  <si>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</si>
  <si>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</si>
  <si>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</si>
  <si>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</si>
  <si>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</si>
  <si>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</si>
  <si>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</si>
  <si>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</si>
  <si>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</si>
  <si>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</si>
  <si>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</si>
  <si>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</si>
  <si>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</si>
  <si>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</si>
  <si>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</si>
  <si>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</si>
  <si>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</si>
  <si>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</si>
  <si>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</si>
  <si>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</si>
  <si>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</si>
  <si>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</si>
  <si>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</si>
  <si>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</si>
  <si>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</si>
  <si>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</si>
  <si>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</si>
  <si>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</si>
  <si>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</si>
  <si>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</si>
  <si>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</si>
  <si>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</si>
  <si>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</si>
  <si>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</si>
  <si>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</si>
  <si>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</si>
  <si>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</si>
  <si>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</si>
  <si>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</si>
  <si>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</si>
  <si>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</si>
  <si>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</si>
  <si>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</si>
  <si>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</si>
  <si>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</si>
  <si>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</si>
  <si>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</si>
  <si>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</si>
  <si>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</si>
  <si>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</si>
  <si>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</si>
  <si>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</si>
  <si>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</si>
  <si>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</si>
  <si>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</si>
  <si>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</si>
  <si>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</si>
  <si>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</si>
  <si>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</si>
  <si>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</si>
  <si>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</si>
  <si>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</si>
  <si>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</si>
  <si>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</si>
  <si>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</si>
  <si>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</si>
  <si>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</si>
  <si>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</si>
  <si>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</si>
  <si>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</si>
  <si>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</si>
  <si>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</si>
  <si>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</si>
  <si>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</si>
  <si>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</si>
  <si>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</si>
  <si>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</si>
  <si>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</si>
  <si>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</si>
  <si>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</si>
  <si>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</si>
  <si>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</si>
  <si>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</si>
  <si>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</si>
  <si>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</si>
  <si>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</si>
  <si>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</si>
  <si>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</si>
  <si>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</si>
  <si>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</si>
  <si>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</si>
  <si>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</si>
  <si>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</si>
  <si>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</si>
  <si>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</si>
  <si>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</si>
  <si>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</si>
  <si>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</si>
  <si>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</si>
  <si>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</si>
  <si>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</si>
  <si>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</si>
  <si>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</si>
  <si>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</si>
  <si>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</si>
  <si>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</si>
  <si>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</si>
  <si>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</si>
  <si>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</si>
  <si>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</si>
  <si>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</si>
  <si>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</si>
  <si>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</si>
  <si>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</si>
  <si>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</si>
  <si>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</si>
  <si>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</si>
  <si>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</si>
  <si>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</si>
  <si>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</si>
  <si>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</si>
  <si>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</si>
  <si>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</si>
  <si>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</si>
  <si>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</si>
  <si>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</si>
  <si>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</si>
  <si>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</si>
  <si>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</si>
  <si>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</si>
  <si>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</si>
  <si>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</si>
  <si>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</si>
  <si>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</si>
  <si>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</si>
  <si>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</si>
  <si>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</si>
  <si>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</si>
  <si>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</si>
  <si>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</si>
  <si>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</si>
  <si>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</si>
  <si>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</si>
  <si>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</si>
  <si>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</si>
  <si>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</si>
  <si>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</si>
  <si>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</si>
  <si>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</si>
  <si>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</si>
  <si>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</si>
  <si>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</si>
  <si>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</si>
  <si>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</si>
  <si>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</si>
  <si>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</si>
  <si>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</si>
  <si>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</si>
  <si>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</si>
  <si>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</si>
  <si>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</si>
  <si>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</si>
  <si>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</si>
  <si>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</si>
  <si>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</si>
  <si>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</si>
  <si>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</si>
  <si>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</si>
  <si>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</si>
  <si>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</si>
  <si>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</si>
  <si>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</si>
  <si>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</si>
  <si>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</si>
  <si>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</si>
  <si>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</si>
  <si>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</si>
  <si>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</si>
  <si>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</si>
  <si>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</si>
  <si>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</si>
  <si>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</si>
  <si>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</si>
  <si>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</si>
  <si>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</si>
  <si>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</si>
  <si>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</si>
  <si>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</si>
  <si>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</si>
  <si>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</si>
  <si>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</si>
  <si>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</si>
  <si>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</si>
  <si>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</si>
  <si>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</si>
  <si>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</si>
  <si>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</si>
  <si>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</si>
  <si>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</si>
  <si>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</si>
  <si>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</si>
  <si>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</si>
  <si>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</si>
  <si>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</si>
  <si>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</si>
  <si>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</si>
  <si>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</si>
  <si>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</si>
  <si>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</si>
  <si>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</si>
  <si>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</si>
  <si>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</si>
  <si>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</si>
  <si>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</si>
  <si>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</si>
  <si>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</si>
  <si>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</si>
  <si>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</si>
  <si>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</si>
  <si>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</si>
  <si>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</si>
  <si>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</si>
  <si>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</si>
  <si>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</si>
  <si>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</si>
  <si>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</si>
  <si>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</si>
  <si>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</si>
  <si>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</si>
  <si>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</si>
  <si>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</si>
  <si>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</si>
  <si>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</si>
  <si>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</si>
  <si>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</si>
  <si>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</si>
  <si>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</si>
  <si>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</si>
  <si>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</si>
  <si>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</si>
  <si>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</si>
  <si>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</si>
  <si>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</si>
  <si>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</si>
  <si>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</si>
  <si>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</si>
  <si>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</si>
  <si>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</si>
  <si>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</si>
  <si>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</si>
  <si>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</si>
  <si>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</si>
  <si>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</si>
  <si>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</si>
  <si>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</si>
  <si>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</si>
  <si>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</si>
  <si>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</si>
  <si>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</si>
  <si>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</si>
  <si>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</si>
  <si>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</si>
  <si>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</si>
  <si>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</si>
  <si>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</si>
  <si>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</si>
  <si>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</si>
  <si>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</si>
  <si>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</si>
  <si>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</si>
  <si>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</si>
  <si>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</si>
  <si>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</si>
  <si>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</si>
  <si>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</si>
  <si>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</si>
  <si>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</si>
  <si>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</si>
  <si>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</si>
  <si>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</si>
  <si>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</si>
  <si>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</si>
  <si>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</si>
  <si>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</si>
  <si>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</si>
  <si>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</si>
  <si>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</si>
  <si>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</si>
  <si>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</si>
  <si>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</si>
  <si>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</si>
  <si>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</si>
  <si>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</si>
  <si>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</si>
  <si>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</si>
  <si>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</si>
  <si>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</si>
  <si>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</si>
  <si>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</si>
  <si>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</si>
  <si>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</si>
  <si>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</si>
  <si>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</si>
  <si>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</si>
  <si>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</si>
  <si>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</si>
  <si>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</si>
  <si>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</si>
  <si>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</si>
  <si>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</si>
  <si>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</si>
  <si>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</si>
  <si>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</si>
  <si>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</si>
  <si>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</si>
  <si>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</si>
  <si>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</si>
  <si>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</si>
  <si>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</si>
  <si>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</si>
  <si>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</si>
  <si>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</si>
  <si>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</si>
  <si>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</si>
  <si>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</si>
  <si>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</si>
  <si>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</si>
  <si>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</si>
  <si>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</si>
  <si>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</si>
  <si>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</si>
  <si>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</si>
  <si>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</si>
  <si>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</si>
  <si>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</si>
  <si>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</si>
  <si>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</si>
  <si>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</si>
  <si>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</si>
  <si>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</si>
  <si>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</si>
  <si>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</si>
  <si>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</si>
  <si>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</si>
  <si>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</si>
  <si>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</si>
  <si>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</si>
  <si>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</si>
  <si>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</si>
  <si>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</si>
  <si>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</si>
  <si>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</si>
  <si>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</si>
  <si>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</si>
  <si>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</si>
  <si>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</si>
  <si>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</si>
  <si>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</si>
  <si>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</si>
  <si>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</si>
  <si>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</si>
  <si>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</si>
  <si>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</si>
  <si>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</si>
  <si>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</si>
  <si>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</si>
  <si>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</si>
  <si>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</si>
  <si>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</si>
  <si>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</si>
  <si>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</si>
  <si>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</si>
  <si>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</si>
  <si>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</si>
  <si>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</si>
  <si>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</si>
  <si>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</si>
  <si>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</si>
  <si>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</si>
  <si>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</si>
  <si>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</si>
  <si>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</si>
  <si>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</si>
  <si>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</si>
  <si>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</si>
  <si>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</si>
  <si>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</si>
  <si>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</si>
  <si>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</si>
  <si>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</si>
  <si>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</si>
  <si>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</si>
  <si>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</si>
  <si>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</si>
  <si>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</si>
  <si>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</si>
  <si>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</si>
  <si>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</si>
  <si>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</si>
  <si>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</si>
  <si>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</si>
  <si>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</si>
  <si>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</si>
  <si>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</si>
  <si>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</si>
  <si>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</si>
  <si>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</si>
  <si>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</si>
  <si>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</si>
  <si>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</si>
  <si>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</si>
  <si>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</si>
  <si>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</si>
  <si>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</si>
  <si>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</si>
  <si>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</si>
  <si>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</si>
  <si>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</si>
  <si>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</si>
  <si>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</si>
  <si>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</si>
  <si>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</si>
  <si>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</si>
  <si>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</si>
  <si>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</si>
  <si>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</si>
  <si>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</si>
  <si>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</si>
  <si>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</si>
  <si>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</si>
  <si>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</si>
  <si>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</si>
  <si>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</si>
  <si>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</si>
  <si>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</si>
  <si>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</si>
  <si>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</si>
  <si>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</si>
  <si>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</si>
  <si>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</si>
  <si>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</si>
  <si>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</si>
  <si>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</si>
  <si>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</si>
  <si>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</si>
  <si>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</si>
  <si>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</si>
  <si>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</si>
  <si>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</si>
  <si>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</si>
  <si>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</si>
  <si>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</si>
  <si>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</si>
  <si>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</si>
  <si>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</si>
  <si>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</si>
  <si>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</si>
  <si>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</si>
  <si>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</si>
  <si>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</si>
  <si>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</si>
  <si>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</si>
  <si>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</si>
  <si>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</si>
  <si>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</si>
  <si>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</si>
  <si>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</si>
  <si>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</si>
  <si>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</si>
  <si>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</si>
  <si>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</si>
  <si>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</si>
  <si>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</si>
  <si>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</si>
  <si>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</si>
  <si>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</si>
  <si>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</si>
  <si>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</si>
  <si>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</si>
  <si>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</si>
  <si>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</si>
  <si>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</si>
  <si>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</si>
  <si>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</si>
  <si>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</si>
  <si>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</si>
  <si>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</si>
  <si>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</si>
  <si>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</si>
  <si>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</si>
  <si>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</si>
  <si>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</si>
  <si>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</si>
  <si>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</si>
  <si>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</si>
  <si>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</si>
  <si>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</si>
  <si>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</si>
  <si>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</si>
  <si>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</si>
  <si>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</si>
  <si>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</si>
  <si>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</si>
  <si>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</si>
  <si>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</si>
  <si>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</si>
  <si>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</si>
  <si>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</si>
  <si>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</si>
  <si>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</si>
  <si>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</si>
  <si>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</si>
  <si>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</si>
  <si>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</si>
  <si>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</si>
  <si>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</si>
  <si>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</si>
  <si>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</si>
  <si>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</si>
  <si>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</si>
  <si>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</si>
  <si>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</si>
  <si>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</si>
  <si>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</si>
  <si>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</si>
  <si>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</si>
  <si>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</si>
  <si>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</si>
  <si>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</si>
  <si>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</si>
  <si>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</si>
  <si>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</si>
  <si>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</si>
  <si>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</si>
  <si>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</si>
  <si>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</si>
  <si>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</si>
  <si>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</si>
  <si>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</si>
  <si>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</si>
  <si>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</si>
  <si>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</si>
  <si>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</si>
  <si>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</si>
  <si>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</si>
  <si>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</si>
  <si>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</si>
  <si>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</si>
  <si>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</si>
  <si>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</si>
  <si>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</si>
  <si>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</si>
  <si>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</si>
  <si>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</si>
  <si>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</si>
  <si>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</si>
  <si>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</si>
  <si>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</si>
  <si>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</si>
  <si>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</si>
  <si>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</si>
  <si>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</si>
  <si>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</si>
  <si>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</si>
  <si>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</si>
  <si>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</si>
  <si>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</si>
  <si>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</si>
  <si>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</si>
  <si>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</si>
  <si>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</si>
  <si>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</si>
  <si>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</si>
  <si>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</si>
  <si>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</si>
  <si>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</si>
  <si>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</si>
  <si>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</si>
  <si>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</si>
  <si>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</si>
  <si>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</si>
  <si>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</si>
  <si>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</si>
  <si>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</si>
  <si>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</si>
  <si>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</si>
  <si>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</si>
  <si>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</si>
  <si>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</si>
  <si>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</si>
  <si>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</si>
  <si>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</si>
  <si>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</si>
  <si>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</si>
  <si>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</si>
  <si>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</si>
  <si>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</si>
  <si>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</si>
  <si>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</si>
  <si>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</si>
  <si>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</si>
  <si>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</si>
  <si>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</si>
  <si>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</si>
  <si>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</si>
  <si>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</si>
  <si>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</si>
  <si>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</si>
  <si>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</si>
  <si>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</si>
  <si>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</si>
  <si>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</si>
  <si>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</si>
  <si>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</si>
  <si>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</si>
  <si>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</si>
  <si>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</si>
  <si>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</si>
  <si>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</si>
  <si>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</si>
  <si>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</si>
  <si>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</si>
  <si>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</si>
  <si>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</si>
  <si>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</si>
  <si>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</si>
  <si>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</si>
  <si>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</si>
  <si>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</si>
  <si>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</si>
  <si>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</si>
  <si>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</si>
  <si>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</si>
  <si>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</si>
  <si>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</si>
  <si>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</si>
  <si>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</si>
  <si>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</si>
  <si>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</si>
  <si>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</si>
  <si>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</si>
  <si>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</si>
  <si>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</si>
  <si>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</si>
  <si>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</si>
  <si>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</si>
  <si>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</si>
  <si>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</si>
  <si>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</si>
  <si>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</si>
  <si>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</si>
  <si>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</si>
  <si>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</si>
  <si>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</si>
  <si>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</si>
  <si>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</si>
  <si>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</si>
  <si>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</si>
  <si>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</si>
  <si>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</si>
  <si>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</si>
  <si>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</si>
  <si>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</si>
  <si>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</si>
  <si>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</si>
  <si>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</si>
  <si>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</si>
  <si>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</si>
  <si>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</si>
  <si>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</si>
  <si>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</si>
  <si>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</si>
  <si>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</si>
  <si>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</si>
  <si>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</si>
  <si>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</si>
  <si>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</si>
  <si>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</si>
  <si>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</si>
  <si>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</si>
  <si>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</si>
  <si>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</si>
  <si>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</si>
  <si>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</si>
  <si>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</si>
  <si>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</si>
  <si>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</si>
  <si>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</si>
  <si>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</si>
  <si>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</si>
  <si>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</si>
  <si>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</si>
  <si>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</si>
  <si>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</si>
  <si>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</si>
  <si>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</si>
  <si>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</si>
  <si>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</si>
  <si>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</si>
  <si>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</si>
  <si>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</si>
  <si>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</si>
  <si>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</si>
  <si>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</si>
  <si>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</si>
  <si>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</si>
  <si>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</si>
  <si>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</si>
  <si>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</si>
  <si>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</si>
  <si>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</si>
  <si>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</si>
  <si>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</si>
  <si>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</si>
  <si>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</si>
  <si>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</si>
  <si>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</si>
  <si>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</si>
  <si>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</si>
  <si>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</si>
  <si>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</si>
  <si>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</si>
  <si>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</si>
  <si>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</si>
  <si>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</si>
  <si>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</si>
  <si>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</si>
  <si>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</si>
  <si>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</si>
  <si>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</si>
  <si>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</si>
  <si>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</si>
  <si>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</si>
  <si>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</si>
  <si>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</si>
  <si>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</si>
  <si>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</si>
  <si>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</si>
  <si>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</si>
  <si>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</si>
  <si>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</si>
  <si>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</si>
  <si>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</si>
  <si>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</si>
  <si>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</si>
  <si>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</si>
  <si>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</si>
  <si>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</si>
  <si>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</si>
  <si>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</si>
  <si>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</si>
  <si>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</si>
  <si>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</si>
  <si>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</si>
  <si>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</si>
  <si>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</si>
  <si>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</si>
  <si>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</si>
  <si>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</si>
  <si>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</si>
  <si>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</si>
  <si>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</si>
  <si>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</si>
  <si>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</si>
  <si>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</si>
  <si>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</si>
  <si>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</si>
  <si>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</si>
  <si>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</si>
  <si>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</si>
  <si>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</si>
  <si>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</si>
  <si>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</si>
  <si>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</si>
  <si>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</si>
  <si>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</si>
  <si>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</si>
  <si>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</si>
  <si>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</si>
  <si>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</si>
  <si>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</si>
  <si>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</si>
  <si>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</si>
  <si>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</si>
  <si>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</si>
  <si>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</si>
  <si>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</si>
  <si>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</si>
  <si>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</si>
  <si>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</si>
  <si>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</si>
  <si>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</si>
  <si>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</si>
  <si>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</si>
  <si>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</si>
  <si>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</si>
  <si>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</si>
  <si>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</si>
  <si>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</si>
  <si>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</si>
  <si>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</si>
  <si>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</si>
  <si>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</si>
  <si>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</si>
  <si>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</si>
  <si>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</si>
  <si>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</si>
  <si>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</si>
  <si>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</si>
  <si>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</si>
  <si>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</si>
  <si>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</si>
  <si>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</si>
  <si>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</si>
  <si>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</si>
  <si>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</si>
  <si>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</si>
  <si>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</si>
  <si>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</si>
  <si>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</si>
  <si>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</si>
  <si>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</si>
  <si>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</si>
  <si>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</si>
  <si>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</si>
  <si>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</si>
  <si>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</si>
  <si>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</si>
  <si>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</si>
  <si>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</si>
  <si>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</si>
  <si>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</si>
  <si>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</si>
  <si>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</si>
  <si>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</si>
  <si>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</si>
  <si>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</si>
  <si>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</si>
  <si>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</si>
  <si>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</si>
  <si>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</si>
  <si>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</si>
  <si>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</si>
  <si>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</si>
  <si>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</si>
  <si>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</si>
  <si>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</si>
  <si>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</si>
  <si>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</si>
  <si>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</si>
  <si>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</si>
  <si>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</si>
  <si>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</si>
  <si>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</si>
  <si>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</si>
  <si>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</si>
  <si>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</si>
  <si>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</si>
  <si>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</si>
  <si>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</si>
  <si>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</si>
  <si>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</si>
  <si>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</si>
  <si>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</si>
  <si>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</si>
  <si>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</si>
  <si>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</si>
  <si>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</si>
  <si>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</si>
  <si>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</si>
  <si>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</si>
  <si>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</si>
  <si>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</si>
  <si>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</si>
  <si>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</si>
  <si>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</si>
  <si>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</si>
  <si>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</si>
  <si>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</si>
  <si>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</si>
  <si>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</si>
  <si>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</si>
  <si>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</si>
  <si>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</si>
  <si>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</si>
  <si>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</si>
  <si>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</si>
  <si>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</si>
  <si>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</si>
  <si>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</si>
  <si>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</si>
  <si>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</si>
  <si>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</si>
  <si>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</si>
  <si>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</si>
  <si>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</si>
  <si>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</si>
  <si>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</si>
  <si>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</si>
  <si>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</si>
  <si>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</si>
  <si>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</si>
  <si>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</si>
  <si>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</si>
  <si>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</si>
  <si>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</si>
  <si>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</si>
  <si>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</si>
  <si>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</si>
  <si>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</si>
  <si>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</si>
  <si>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</si>
  <si>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</si>
  <si>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</si>
  <si>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</si>
  <si>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</si>
  <si>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</si>
  <si>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</si>
  <si>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</si>
  <si>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</si>
  <si>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</si>
  <si>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</si>
  <si>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</si>
  <si>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</si>
  <si>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</si>
  <si>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</si>
  <si>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</si>
  <si>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</si>
  <si>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</si>
  <si>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</si>
  <si>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</si>
  <si>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</si>
  <si>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</si>
  <si>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</si>
  <si>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</si>
  <si>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</si>
  <si>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</si>
  <si>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</si>
  <si>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</si>
  <si>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</si>
  <si>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</si>
  <si>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</si>
  <si>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</si>
  <si>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</si>
  <si>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</si>
  <si>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</si>
  <si>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</si>
  <si>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</si>
  <si>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</si>
  <si>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</si>
  <si>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</si>
  <si>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</si>
  <si>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</si>
  <si>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</si>
  <si>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</si>
  <si>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</si>
  <si>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</si>
  <si>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</si>
  <si>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</si>
  <si>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</si>
  <si>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</si>
  <si>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</si>
  <si>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</si>
  <si>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</si>
  <si>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</si>
  <si>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</si>
  <si>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</si>
  <si>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</si>
  <si>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</si>
  <si>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</si>
  <si>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</si>
  <si>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</si>
  <si>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</si>
  <si>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</si>
  <si>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</si>
  <si>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</si>
  <si>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</si>
  <si>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</si>
  <si>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</si>
  <si>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</si>
  <si>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</si>
  <si>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</si>
  <si>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</si>
  <si>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</si>
  <si>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</si>
  <si>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</si>
  <si>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</si>
  <si>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</si>
  <si>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</si>
  <si>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</si>
  <si>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</si>
  <si>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</si>
  <si>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</si>
  <si>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</si>
  <si>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</si>
  <si>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</si>
  <si>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</si>
  <si>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</si>
  <si>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</si>
  <si>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</si>
  <si>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</si>
  <si>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</si>
  <si>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</si>
  <si>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</si>
  <si>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</si>
  <si>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</si>
  <si>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</si>
  <si>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</si>
  <si>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</si>
  <si>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</si>
  <si>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</si>
  <si>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</si>
  <si>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</si>
  <si>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</si>
  <si>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</si>
  <si>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</si>
  <si>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</si>
  <si>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</si>
  <si>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</si>
  <si>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</si>
  <si>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</si>
  <si>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</si>
  <si>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</si>
  <si>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</si>
  <si>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</si>
  <si>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</si>
  <si>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</si>
  <si>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</si>
  <si>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</si>
  <si>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</si>
  <si>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</si>
  <si>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</si>
  <si>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</si>
  <si>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</si>
  <si>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</si>
  <si>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</si>
  <si>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</si>
  <si>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</si>
  <si>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</si>
  <si>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</si>
  <si>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</si>
  <si>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</si>
  <si>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</si>
  <si>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</si>
  <si>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</si>
  <si>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</si>
  <si>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</si>
  <si>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</si>
  <si>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</si>
  <si>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</si>
  <si>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</si>
  <si>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</si>
  <si>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</si>
  <si>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</si>
  <si>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</si>
  <si>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</si>
  <si>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</si>
  <si>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</si>
  <si>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</si>
  <si>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</si>
  <si>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</si>
  <si>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</si>
  <si>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</si>
  <si>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</si>
  <si>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</si>
  <si>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</si>
  <si>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</si>
  <si>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</si>
  <si>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</si>
  <si>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</si>
  <si>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</si>
  <si>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</si>
  <si>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</si>
  <si>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</si>
  <si>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</si>
  <si>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</si>
  <si>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</si>
  <si>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</si>
  <si>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</si>
  <si>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</si>
  <si>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</si>
  <si>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</si>
  <si>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</si>
  <si>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</si>
  <si>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</si>
  <si>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</si>
  <si>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</si>
  <si>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</si>
  <si>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</si>
  <si>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</si>
  <si>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</si>
  <si>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</si>
  <si>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</si>
  <si>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</si>
  <si>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</si>
  <si>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</si>
  <si>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</si>
  <si>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</si>
  <si>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</si>
  <si>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</si>
  <si>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</si>
  <si>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</si>
  <si>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</si>
  <si>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</si>
  <si>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</si>
  <si>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</si>
  <si>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</si>
  <si>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</si>
  <si>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</si>
  <si>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</si>
  <si>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</si>
  <si>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</si>
  <si>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</si>
  <si>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</si>
  <si>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</si>
  <si>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</si>
  <si>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</si>
  <si>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</si>
  <si>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</si>
  <si>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</si>
  <si>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</si>
  <si>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</si>
  <si>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</si>
  <si>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</si>
  <si>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</si>
  <si>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</si>
  <si>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</si>
  <si>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</si>
  <si>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</si>
  <si>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</si>
  <si>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</si>
  <si>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</si>
  <si>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</si>
  <si>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</si>
  <si>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</si>
  <si>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</si>
  <si>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</si>
  <si>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</si>
  <si>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</si>
  <si>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</si>
  <si>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</si>
  <si>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</si>
  <si>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</si>
  <si>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</si>
  <si>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</si>
  <si>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</si>
  <si>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</si>
  <si>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</si>
  <si>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</si>
  <si>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</si>
  <si>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</si>
  <si>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</si>
  <si>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</si>
  <si>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</si>
  <si>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</si>
  <si>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</si>
  <si>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</si>
  <si>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</si>
  <si>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</si>
  <si>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</si>
  <si>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</si>
  <si>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</si>
  <si>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</si>
  <si>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</si>
  <si>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</si>
  <si>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</si>
  <si>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</si>
  <si>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</si>
  <si>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</si>
  <si>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</si>
  <si>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</si>
  <si>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</si>
  <si>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</si>
  <si>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</si>
  <si>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</si>
  <si>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</si>
  <si>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</si>
  <si>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</si>
  <si>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</si>
  <si>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</si>
  <si>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</si>
  <si>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</si>
  <si>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</si>
  <si>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</si>
  <si>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</si>
  <si>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</si>
  <si>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</si>
  <si>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</si>
  <si>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</si>
  <si>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</si>
  <si>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</si>
  <si>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</si>
  <si>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</si>
  <si>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</si>
  <si>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</si>
  <si>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</si>
  <si>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</si>
  <si>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</si>
  <si>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</si>
  <si>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</si>
  <si>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</si>
  <si>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</si>
  <si>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</si>
  <si>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</si>
  <si>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</si>
  <si>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</si>
  <si>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</si>
  <si>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</si>
  <si>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</si>
  <si>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</si>
  <si>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</si>
  <si>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</si>
  <si>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</si>
  <si>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</si>
  <si>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</si>
  <si>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</si>
  <si>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</si>
  <si>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</si>
  <si>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</si>
  <si>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</si>
  <si>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</si>
  <si>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</si>
  <si>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</si>
  <si>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</si>
  <si>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</si>
  <si>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</si>
  <si>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</si>
  <si>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</si>
  <si>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</si>
  <si>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</si>
  <si>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</si>
  <si>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</si>
  <si>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</si>
  <si>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</si>
  <si>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</si>
  <si>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</si>
  <si>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</si>
  <si>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</si>
  <si>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</si>
  <si>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</si>
  <si>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</si>
  <si>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</si>
  <si>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</si>
  <si>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</si>
  <si>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</si>
  <si>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</si>
  <si>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</si>
  <si>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</si>
  <si>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</si>
  <si>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</si>
  <si>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</si>
  <si>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</si>
  <si>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</si>
  <si>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</si>
  <si>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</si>
  <si>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</si>
  <si>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</si>
  <si>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</si>
  <si>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</si>
  <si>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</si>
  <si>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</si>
  <si>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</si>
  <si>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</si>
  <si>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</si>
  <si>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</si>
  <si>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</si>
  <si>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</si>
  <si>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</si>
  <si>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</si>
  <si>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</si>
  <si>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</si>
  <si>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</si>
  <si>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</si>
  <si>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</si>
  <si>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</si>
  <si>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</si>
  <si>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</si>
  <si>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</si>
  <si>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</si>
  <si>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</si>
  <si>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</si>
  <si>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</si>
  <si>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</si>
  <si>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</si>
  <si>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</si>
  <si>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</si>
  <si>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</si>
  <si>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</si>
  <si>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</si>
  <si>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</si>
  <si>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</si>
  <si>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</si>
  <si>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</si>
  <si>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</si>
  <si>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</si>
  <si>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</si>
  <si>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</si>
  <si>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</si>
  <si>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</si>
  <si>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</si>
  <si>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</si>
  <si>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</si>
  <si>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</si>
  <si>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</si>
  <si>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</si>
  <si>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</si>
  <si>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</si>
  <si>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</si>
  <si>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</si>
  <si>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</si>
  <si>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</si>
  <si>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</si>
  <si>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</si>
  <si>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</si>
  <si>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</si>
  <si>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</si>
  <si>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</si>
  <si>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</si>
  <si>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</si>
  <si>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</si>
  <si>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</si>
  <si>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</si>
  <si>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</si>
  <si>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</si>
  <si>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</si>
  <si>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</si>
  <si>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</si>
  <si>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</si>
  <si>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</si>
  <si>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</si>
  <si>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</si>
  <si>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</si>
  <si>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</si>
  <si>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</si>
  <si>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</si>
  <si>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</si>
  <si>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</si>
  <si>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</si>
  <si>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</si>
  <si>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</si>
  <si>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</si>
  <si>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</si>
  <si>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</si>
  <si>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</si>
  <si>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</si>
  <si>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</si>
  <si>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</si>
  <si>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</si>
  <si>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</si>
  <si>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</si>
  <si>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</si>
  <si>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</si>
  <si>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</si>
  <si>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</si>
  <si>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</si>
  <si>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</si>
  <si>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</si>
  <si>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</si>
  <si>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</si>
  <si>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</si>
  <si>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</si>
  <si>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</si>
  <si>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</si>
  <si>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</si>
  <si>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</si>
  <si>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</si>
  <si>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</si>
  <si>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</si>
  <si>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</si>
  <si>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</si>
  <si>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</si>
  <si>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</si>
  <si>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</si>
  <si>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</si>
  <si>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</si>
  <si>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</si>
  <si>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</si>
  <si>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</si>
  <si>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</si>
  <si>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</si>
  <si>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</si>
  <si>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</si>
  <si>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</si>
  <si>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</si>
  <si>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</si>
  <si>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</si>
  <si>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</si>
  <si>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</si>
  <si>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</si>
  <si>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</si>
  <si>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</si>
  <si>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</si>
  <si>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</si>
  <si>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</si>
  <si>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</si>
  <si>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</si>
  <si>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</si>
  <si>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</si>
  <si>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</si>
  <si>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</si>
  <si>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</si>
  <si>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</si>
  <si>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</si>
  <si>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</si>
  <si>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</si>
  <si>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</si>
  <si>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</si>
  <si>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</si>
  <si>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</si>
  <si>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</si>
  <si>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</si>
  <si>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</si>
  <si>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</si>
  <si>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</si>
  <si>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</si>
  <si>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</si>
  <si>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</si>
  <si>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</si>
  <si>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</si>
  <si>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</si>
  <si>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</si>
  <si>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</si>
  <si>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</si>
  <si>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</si>
  <si>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</si>
  <si>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</si>
  <si>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</si>
  <si>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</si>
  <si>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</si>
  <si>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</si>
  <si>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</si>
  <si>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</si>
  <si>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</si>
  <si>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</si>
  <si>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</si>
  <si>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</si>
  <si>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</si>
  <si>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</si>
  <si>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</si>
  <si>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</si>
  <si>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</si>
  <si>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</si>
  <si>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</si>
  <si>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</si>
  <si>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</si>
  <si>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</si>
  <si>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</si>
  <si>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</si>
  <si>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</si>
  <si>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</si>
  <si>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</si>
  <si>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</si>
  <si>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</si>
  <si>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</si>
  <si>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</si>
  <si>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</si>
  <si>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</si>
  <si>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</si>
  <si>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</si>
  <si>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</si>
  <si>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</si>
  <si>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</si>
  <si>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</si>
  <si>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</si>
  <si>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</si>
  <si>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</si>
  <si>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</si>
  <si>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</si>
  <si>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</si>
  <si>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</si>
  <si>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</si>
  <si>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</si>
  <si>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</si>
  <si>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</si>
  <si>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</si>
  <si>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</si>
  <si>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</si>
  <si>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</si>
  <si>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</si>
  <si>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</si>
  <si>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</si>
  <si>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</si>
  <si>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</si>
  <si>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</si>
  <si>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</si>
  <si>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</si>
  <si>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</si>
  <si>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</si>
  <si>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</si>
  <si>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</si>
  <si>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</si>
  <si>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</si>
  <si>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</si>
  <si>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</si>
  <si>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</si>
  <si>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</si>
  <si>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</si>
  <si>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</si>
  <si>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</si>
  <si>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</si>
  <si>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</si>
  <si>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</si>
  <si>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</si>
  <si>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</si>
  <si>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</si>
  <si>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</si>
  <si>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</si>
  <si>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</si>
  <si>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</si>
  <si>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</si>
  <si>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</si>
  <si>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</si>
  <si>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</si>
  <si>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</si>
  <si>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</si>
  <si>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</si>
  <si>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</si>
  <si>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</si>
  <si>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</si>
  <si>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</si>
  <si>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</si>
  <si>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</si>
  <si>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</si>
  <si>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</si>
  <si>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</si>
  <si>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</si>
  <si>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</si>
  <si>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</si>
  <si>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</si>
  <si>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</si>
  <si>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</si>
  <si>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</si>
  <si>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</si>
  <si>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</si>
  <si>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</si>
  <si>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</si>
  <si>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</si>
  <si>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</si>
  <si>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</si>
  <si>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</si>
  <si>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</si>
  <si>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</si>
  <si>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</si>
  <si>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</si>
  <si>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</si>
  <si>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</si>
  <si>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</si>
  <si>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</si>
  <si>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</si>
  <si>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</si>
  <si>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</si>
  <si>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</si>
  <si>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</si>
  <si>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</si>
  <si>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</si>
  <si>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</si>
  <si>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</si>
  <si>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</si>
  <si>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</si>
  <si>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</si>
  <si>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</si>
  <si>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</si>
  <si>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</si>
  <si>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</si>
  <si>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</si>
  <si>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</si>
  <si>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</si>
  <si>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</si>
  <si>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</si>
  <si>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</si>
  <si>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</si>
  <si>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</si>
  <si>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</si>
  <si>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</si>
  <si>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</si>
  <si>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</si>
  <si>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</si>
  <si>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</si>
  <si>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</si>
  <si>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</si>
  <si>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</si>
  <si>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</si>
  <si>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</si>
  <si>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</si>
  <si>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</si>
  <si>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</si>
  <si>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</si>
  <si>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</si>
  <si>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</si>
  <si>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</si>
  <si>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</si>
  <si>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</si>
  <si>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</si>
  <si>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</si>
  <si>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</si>
  <si>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</si>
  <si>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</si>
  <si>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</si>
  <si>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</si>
  <si>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</si>
  <si>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</si>
  <si>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</si>
  <si>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</si>
  <si>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</si>
  <si>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</si>
  <si>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</si>
  <si>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</si>
  <si>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</si>
  <si>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</si>
  <si>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</si>
  <si>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</si>
  <si>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</si>
  <si>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</si>
  <si>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</si>
  <si>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</si>
  <si>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</si>
  <si>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</si>
  <si>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</si>
  <si>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</si>
  <si>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</si>
  <si>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</si>
  <si>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</si>
  <si>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</si>
  <si>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</si>
  <si>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</si>
  <si>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</si>
  <si>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</si>
  <si>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</si>
  <si>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</si>
  <si>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</si>
  <si>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</si>
  <si>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</si>
  <si>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</si>
  <si>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</si>
  <si>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</si>
  <si>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</si>
  <si>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</si>
  <si>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</si>
  <si>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</si>
  <si>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</si>
  <si>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</si>
  <si>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</si>
  <si>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</si>
  <si>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</si>
  <si>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</si>
  <si>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</si>
  <si>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</si>
  <si>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</si>
  <si>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</si>
  <si>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</si>
  <si>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</si>
  <si>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</si>
  <si>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</si>
  <si>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</si>
  <si>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</si>
  <si>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</si>
  <si>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</si>
  <si>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</si>
  <si>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</si>
  <si>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</si>
  <si>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</si>
  <si>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</si>
  <si>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</si>
  <si>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</si>
  <si>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</si>
  <si>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</si>
  <si>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</si>
  <si>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</si>
  <si>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</si>
  <si>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</si>
  <si>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</si>
  <si>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</si>
  <si>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</si>
  <si>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</si>
  <si>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</si>
  <si>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</si>
  <si>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</si>
  <si>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</si>
  <si>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</si>
  <si>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</si>
  <si>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</si>
  <si>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</si>
  <si>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</si>
  <si>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</si>
  <si>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</si>
  <si>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</si>
  <si>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</si>
  <si>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</si>
  <si>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</si>
  <si>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</si>
  <si>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</si>
  <si>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</si>
  <si>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</si>
  <si>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</si>
  <si>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</si>
  <si>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</si>
  <si>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</si>
  <si>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</si>
  <si>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</si>
  <si>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</si>
  <si>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</si>
  <si>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</si>
  <si>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</si>
  <si>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</si>
  <si>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</si>
  <si>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</si>
  <si>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</si>
  <si>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</si>
  <si>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</si>
  <si>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</si>
  <si>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</si>
  <si>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</si>
  <si>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</si>
  <si>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</si>
  <si>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</si>
  <si>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</si>
  <si>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</si>
  <si>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</si>
  <si>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</si>
  <si>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</si>
  <si>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</si>
  <si>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</si>
  <si>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</si>
  <si>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</si>
  <si>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</si>
  <si>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</si>
  <si>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</si>
  <si>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</si>
  <si>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</si>
  <si>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</si>
  <si>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</si>
  <si>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</si>
  <si>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</si>
  <si>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</si>
  <si>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</si>
  <si>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</si>
  <si>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</si>
  <si>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</si>
  <si>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</si>
  <si>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</si>
  <si>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</si>
  <si>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</si>
  <si>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</si>
  <si>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</si>
  <si>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</si>
  <si>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</si>
  <si>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</si>
  <si>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</si>
  <si>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</si>
  <si>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</si>
  <si>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</si>
  <si>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</si>
  <si>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</si>
  <si>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</si>
  <si>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</si>
  <si>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</si>
  <si>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</si>
  <si>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</si>
  <si>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</si>
  <si>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</si>
  <si>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</si>
  <si>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</si>
  <si>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</si>
  <si>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</si>
  <si>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</si>
  <si>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</si>
  <si>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</si>
  <si>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</si>
  <si>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</si>
  <si>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</si>
  <si>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</si>
  <si>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</si>
  <si>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</si>
  <si>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</si>
  <si>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</si>
  <si>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</si>
  <si>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</si>
  <si>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</si>
  <si>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</si>
  <si>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</si>
  <si>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</si>
  <si>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</si>
  <si>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</si>
  <si>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</si>
  <si>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</si>
  <si>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</si>
  <si>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</si>
  <si>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</si>
  <si>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</si>
  <si>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</si>
  <si>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</si>
  <si>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</si>
  <si>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</si>
  <si>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</si>
  <si>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</si>
  <si>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</si>
  <si>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</si>
  <si>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</si>
  <si>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</si>
  <si>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</si>
  <si>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</si>
  <si>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</si>
  <si>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</si>
  <si>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</si>
  <si>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</si>
  <si>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</si>
  <si>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</si>
  <si>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</si>
  <si>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</si>
  <si>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</si>
  <si>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</si>
  <si>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</si>
  <si>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</si>
  <si>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</si>
  <si>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</si>
  <si>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</si>
  <si>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</si>
  <si>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</si>
  <si>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</si>
  <si>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</si>
  <si>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</si>
  <si>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</si>
  <si>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</si>
  <si>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</si>
  <si>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</si>
  <si>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</si>
  <si>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</si>
  <si>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</si>
  <si>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</si>
  <si>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</si>
  <si>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</si>
  <si>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</si>
  <si>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</si>
  <si>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</si>
  <si>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</si>
  <si>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</si>
  <si>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</si>
  <si>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</si>
  <si>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</si>
  <si>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</si>
  <si>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</si>
  <si>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</si>
  <si>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</si>
  <si>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</si>
  <si>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</si>
  <si>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</si>
  <si>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</si>
  <si>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</si>
  <si>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</si>
  <si>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</si>
  <si>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</si>
  <si>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</si>
  <si>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</si>
  <si>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</si>
  <si>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</si>
  <si>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</si>
  <si>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</si>
  <si>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</si>
  <si>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</si>
  <si>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</si>
  <si>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</si>
  <si>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</si>
  <si>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</si>
  <si>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</si>
  <si>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</si>
  <si>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</si>
  <si>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</si>
  <si>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</si>
  <si>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</si>
  <si>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</si>
  <si>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</si>
  <si>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</si>
  <si>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</si>
  <si>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</si>
  <si>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</si>
  <si>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</si>
  <si>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</si>
  <si>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</si>
  <si>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</si>
  <si>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</si>
  <si>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</si>
  <si>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</si>
  <si>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</si>
  <si>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</si>
  <si>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</si>
  <si>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</si>
  <si>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</si>
  <si>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</si>
  <si>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</si>
  <si>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</si>
  <si>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</si>
  <si>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</si>
  <si>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</si>
  <si>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</si>
  <si>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</si>
  <si>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</si>
  <si>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</si>
  <si>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</si>
  <si>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</si>
  <si>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</si>
  <si>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</si>
  <si>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</si>
  <si>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</si>
  <si>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</si>
  <si>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</si>
  <si>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</si>
  <si>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</si>
  <si>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</si>
  <si>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</si>
  <si>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</si>
  <si>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</si>
  <si>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</si>
  <si>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</si>
  <si>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</si>
  <si>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</si>
  <si>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</si>
  <si>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</si>
  <si>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</si>
  <si>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</si>
  <si>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</si>
  <si>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</si>
  <si>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</si>
  <si>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</si>
  <si>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</si>
  <si>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</si>
  <si>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</si>
  <si>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</si>
  <si>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</si>
  <si>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</si>
  <si>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</si>
  <si>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</si>
  <si>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</si>
  <si>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</si>
  <si>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</si>
  <si>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</si>
  <si>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</si>
  <si>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</si>
  <si>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</si>
  <si>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</si>
  <si>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</si>
  <si>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</si>
  <si>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</si>
  <si>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</si>
  <si>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</si>
  <si>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</si>
  <si>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</si>
  <si>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</si>
  <si>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</si>
  <si>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</si>
  <si>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</si>
  <si>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</si>
  <si>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</si>
  <si>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</si>
  <si>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</si>
  <si>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</si>
  <si>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</si>
  <si>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</si>
  <si>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</si>
  <si>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</si>
  <si>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</si>
  <si>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</si>
  <si>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</si>
  <si>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</si>
  <si>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</si>
  <si>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</si>
  <si>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</si>
  <si>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</si>
  <si>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</si>
  <si>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</si>
  <si>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</si>
  <si>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</si>
  <si>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</si>
  <si>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</si>
  <si>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</si>
  <si>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</si>
  <si>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</si>
  <si>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</si>
  <si>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</si>
  <si>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</si>
  <si>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</si>
  <si>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</si>
  <si>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</si>
  <si>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</si>
  <si>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</si>
  <si>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</si>
  <si>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</si>
  <si>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</si>
  <si>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</si>
  <si>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</si>
  <si>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</si>
  <si>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</si>
  <si>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</si>
  <si>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</si>
  <si>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</si>
  <si>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</si>
  <si>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</si>
  <si>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</si>
  <si>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</si>
  <si>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</si>
  <si>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</si>
  <si>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</si>
  <si>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</si>
  <si>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</si>
  <si>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</si>
  <si>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</si>
  <si>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</si>
  <si>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</si>
  <si>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</si>
  <si>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</si>
  <si>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</si>
  <si>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</si>
  <si>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</si>
  <si>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</si>
  <si>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</si>
  <si>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</si>
  <si>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</si>
  <si>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</si>
  <si>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</si>
  <si>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</si>
  <si>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</si>
  <si>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</si>
  <si>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</si>
  <si>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</si>
  <si>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</si>
  <si>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</si>
  <si>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</si>
  <si>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</si>
  <si>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</si>
  <si>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</si>
  <si>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</si>
  <si>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</si>
  <si>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</si>
  <si>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</si>
  <si>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</si>
  <si>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</si>
  <si>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</si>
  <si>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</si>
  <si>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</si>
  <si>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</si>
  <si>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</si>
  <si>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</si>
  <si>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</si>
  <si>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</si>
  <si>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</si>
  <si>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</si>
  <si>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</si>
  <si>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</si>
  <si>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</si>
  <si>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</si>
  <si>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</si>
  <si>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</si>
  <si>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</si>
  <si>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</si>
  <si>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</si>
  <si>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</si>
  <si>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</si>
  <si>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</si>
  <si>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</si>
  <si>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</si>
  <si>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</si>
  <si>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</si>
  <si>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</si>
  <si>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</si>
  <si>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</si>
  <si>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</si>
  <si>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</si>
  <si>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</si>
  <si>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</si>
  <si>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</si>
  <si>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</si>
  <si>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</si>
  <si>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</si>
  <si>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</si>
  <si>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</si>
  <si>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</si>
  <si>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</si>
  <si>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</si>
  <si>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</si>
  <si>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</si>
  <si>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</si>
  <si>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</si>
  <si>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</si>
  <si>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</si>
  <si>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</si>
  <si>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</si>
  <si>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</si>
  <si>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</si>
  <si>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</si>
  <si>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</si>
  <si>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</si>
  <si>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</si>
  <si>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</si>
  <si>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</si>
  <si>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</si>
  <si>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</si>
  <si>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</si>
  <si>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</si>
  <si>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</si>
  <si>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</si>
  <si>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</si>
  <si>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</si>
  <si>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</si>
  <si>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</si>
  <si>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</si>
  <si>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</si>
  <si>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</si>
  <si>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</si>
  <si>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</si>
  <si>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</si>
  <si>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</si>
  <si>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</si>
  <si>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</si>
  <si>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</si>
  <si>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</si>
  <si>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</si>
  <si>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</si>
  <si>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</si>
  <si>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</si>
  <si>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</si>
  <si>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</si>
  <si>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</si>
  <si>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</si>
  <si>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</si>
  <si>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</si>
  <si>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</si>
  <si>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</si>
  <si>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</si>
  <si>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</si>
  <si>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</si>
  <si>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</si>
  <si>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</si>
  <si>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</si>
  <si>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</si>
  <si>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</si>
  <si>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</si>
  <si>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</si>
  <si>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</si>
  <si>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</si>
  <si>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</si>
  <si>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</si>
  <si>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</si>
  <si>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</si>
  <si>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</si>
  <si>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</si>
  <si>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</si>
  <si>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</si>
  <si>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</si>
  <si>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</si>
  <si>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</si>
  <si>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</si>
  <si>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</si>
  <si>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</si>
  <si>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</si>
  <si>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</si>
  <si>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</si>
  <si>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</si>
  <si>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</si>
  <si>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</si>
  <si>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</si>
  <si>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</si>
  <si>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</si>
  <si>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</si>
  <si>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</si>
  <si>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</si>
  <si>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</si>
  <si>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</si>
  <si>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</si>
  <si>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</si>
  <si>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</si>
  <si>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</si>
  <si>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</si>
  <si>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</si>
  <si>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</si>
  <si>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</si>
  <si>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</si>
  <si>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</si>
  <si>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</si>
  <si>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</si>
  <si>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</si>
  <si>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</si>
  <si>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</si>
  <si>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</si>
  <si>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</si>
  <si>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</si>
  <si>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</si>
  <si>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</si>
  <si>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</si>
  <si>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</si>
  <si>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</si>
  <si>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</si>
  <si>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</si>
  <si>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</si>
  <si>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</si>
  <si>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</si>
  <si>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</si>
  <si>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</si>
  <si>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</si>
  <si>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</si>
  <si>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</si>
  <si>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</si>
  <si>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</si>
  <si>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</si>
  <si>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</si>
  <si>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</si>
  <si>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</si>
  <si>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</si>
  <si>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</si>
  <si>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</si>
  <si>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</si>
  <si>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</si>
  <si>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</si>
  <si>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</si>
  <si>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</si>
  <si>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</si>
  <si>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</si>
  <si>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</si>
  <si>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</si>
  <si>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</si>
  <si>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</si>
  <si>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</si>
  <si>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</si>
  <si>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</si>
  <si>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</si>
  <si>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</si>
  <si>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</si>
  <si>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</si>
  <si>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</si>
  <si>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</si>
  <si>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</si>
  <si>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</si>
  <si>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</si>
  <si>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</si>
  <si>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</si>
  <si>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</si>
  <si>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</si>
  <si>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</si>
  <si>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</si>
  <si>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</si>
  <si>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</si>
  <si>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</si>
  <si>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</si>
  <si>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</si>
  <si>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</si>
  <si>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</si>
  <si>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</si>
  <si>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</si>
  <si>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</si>
  <si>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</si>
  <si>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</si>
  <si>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</si>
  <si>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</si>
  <si>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</si>
  <si>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</si>
  <si>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</si>
  <si>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</si>
  <si>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</si>
  <si>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</si>
  <si>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</si>
  <si>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</si>
  <si>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</si>
  <si>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</si>
  <si>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</si>
  <si>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</si>
  <si>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</si>
  <si>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</si>
  <si>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</si>
  <si>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</si>
  <si>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</si>
  <si>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</si>
  <si>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</si>
  <si>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</si>
  <si>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</si>
  <si>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</si>
  <si>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</si>
  <si>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</si>
  <si>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</si>
  <si>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</si>
  <si>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</si>
  <si>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</si>
  <si>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</si>
  <si>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</si>
  <si>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</si>
  <si>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</si>
  <si>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</si>
  <si>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</si>
  <si>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</si>
  <si>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</si>
  <si>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</si>
  <si>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</si>
  <si>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</si>
  <si>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</si>
  <si>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</si>
  <si>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</si>
  <si>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</si>
  <si>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</si>
  <si>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</si>
  <si>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</si>
  <si>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</si>
  <si>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</si>
  <si>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</si>
  <si>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</si>
  <si>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</si>
  <si>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</si>
  <si>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</si>
  <si>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</si>
  <si>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</si>
  <si>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</si>
  <si>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</si>
  <si>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</si>
  <si>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</si>
  <si>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</si>
  <si>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</si>
  <si>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</si>
  <si>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</si>
  <si>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</si>
  <si>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</si>
  <si>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</si>
  <si>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</si>
  <si>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</si>
  <si>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</si>
  <si>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</si>
  <si>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</si>
  <si>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</si>
  <si>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</si>
  <si>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</si>
  <si>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</si>
  <si>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</si>
  <si>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</si>
  <si>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</si>
  <si>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</si>
  <si>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</si>
  <si>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</si>
  <si>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</si>
  <si>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</si>
  <si>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</si>
  <si>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</si>
  <si>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</si>
  <si>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</si>
  <si>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</si>
  <si>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</si>
  <si>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</si>
  <si>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</si>
  <si>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</si>
  <si>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</si>
  <si>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</si>
  <si>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</si>
  <si>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</si>
  <si>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</si>
  <si>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</si>
  <si>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</si>
  <si>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</si>
  <si>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</si>
  <si>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</si>
  <si>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</si>
  <si>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</si>
  <si>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</si>
  <si>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</si>
  <si>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</si>
  <si>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</si>
  <si>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</si>
  <si>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</si>
  <si>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</si>
  <si>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</si>
  <si>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</si>
  <si>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</si>
  <si>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</si>
  <si>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</si>
  <si>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</si>
  <si>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</si>
  <si>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</si>
  <si>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</si>
  <si>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</si>
  <si>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</si>
  <si>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</si>
  <si>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</si>
  <si>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</si>
  <si>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</si>
  <si>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</si>
  <si>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</si>
  <si>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</si>
  <si>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</si>
  <si>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</si>
  <si>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</si>
  <si>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</si>
  <si>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</si>
  <si>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</si>
  <si>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</si>
  <si>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</si>
  <si>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</si>
  <si>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</si>
  <si>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</si>
  <si>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</si>
  <si>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</si>
  <si>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</si>
  <si>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</si>
  <si>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</si>
  <si>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</si>
  <si>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</si>
  <si>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</si>
  <si>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</si>
  <si>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</si>
  <si>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</si>
  <si>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</si>
  <si>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</si>
  <si>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</si>
  <si>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</si>
  <si>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</si>
  <si>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</si>
  <si>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</si>
  <si>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</si>
  <si>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</si>
  <si>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</si>
  <si>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</si>
  <si>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</si>
  <si>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</si>
  <si>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</si>
  <si>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</si>
  <si>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</si>
  <si>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</si>
  <si>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</si>
  <si>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</si>
  <si>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</si>
  <si>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</si>
  <si>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</si>
  <si>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</si>
  <si>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</si>
  <si>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</si>
  <si>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</si>
  <si>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</si>
  <si>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</si>
  <si>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</si>
  <si>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</si>
  <si>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</si>
  <si>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</si>
  <si>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</si>
  <si>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</si>
  <si>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</si>
  <si>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</si>
  <si>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</si>
  <si>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</si>
  <si>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</si>
  <si>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</si>
  <si>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</si>
  <si>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</si>
  <si>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</si>
  <si>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</si>
  <si>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</si>
  <si>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</si>
  <si>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</si>
  <si>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</si>
  <si>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</si>
  <si>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</si>
  <si>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</si>
  <si>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</si>
  <si>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</si>
  <si>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</si>
  <si>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</si>
  <si>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</si>
  <si>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</si>
  <si>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</si>
  <si>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</si>
  <si>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</si>
  <si>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</si>
  <si>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</si>
  <si>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</si>
  <si>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</si>
  <si>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</si>
  <si>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</si>
  <si>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</si>
  <si>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</si>
  <si>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</si>
  <si>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</si>
  <si>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</si>
  <si>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</si>
  <si>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</si>
  <si>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</si>
  <si>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</si>
  <si>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</si>
  <si>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</si>
  <si>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</si>
  <si>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</si>
  <si>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</si>
  <si>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</si>
  <si>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</si>
  <si>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</si>
  <si>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</si>
  <si>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</si>
  <si>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</si>
  <si>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</si>
  <si>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</si>
  <si>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</si>
  <si>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</si>
  <si>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</si>
  <si>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</si>
  <si>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</si>
  <si>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</si>
  <si>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</si>
  <si>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</si>
  <si>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</si>
  <si>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</si>
  <si>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</si>
  <si>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</si>
  <si>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</si>
  <si>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</si>
  <si>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</si>
  <si>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</si>
  <si>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</si>
  <si>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</si>
  <si>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</si>
  <si>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</si>
  <si>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</si>
  <si>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</si>
  <si>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</si>
  <si>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</si>
  <si>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</si>
  <si>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</si>
  <si>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</si>
  <si>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</si>
  <si>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</si>
  <si>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</si>
  <si>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</si>
  <si>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</si>
  <si>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</si>
  <si>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</si>
  <si>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</si>
  <si>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</si>
  <si>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</si>
  <si>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</si>
  <si>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</si>
  <si>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</si>
  <si>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</si>
  <si>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</si>
  <si>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</si>
  <si>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</si>
  <si>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</si>
  <si>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</si>
  <si>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</si>
  <si>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</si>
  <si>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</si>
  <si>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</si>
  <si>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</si>
  <si>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</si>
  <si>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</si>
  <si>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</si>
  <si>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</si>
  <si>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</si>
  <si>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</si>
  <si>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</si>
  <si>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</si>
  <si>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</si>
  <si>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</si>
  <si>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</si>
  <si>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</si>
  <si>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</si>
  <si>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</si>
  <si>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</si>
  <si>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</si>
  <si>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</si>
  <si>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</si>
  <si>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</si>
  <si>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</si>
  <si>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</si>
  <si>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</si>
  <si>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</si>
  <si>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</si>
  <si>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</si>
  <si>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</si>
  <si>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</si>
  <si>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</si>
  <si>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</si>
  <si>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</si>
  <si>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</si>
  <si>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</si>
  <si>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</si>
  <si>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</si>
  <si>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</si>
  <si>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</si>
  <si>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</si>
  <si>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</si>
  <si>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</si>
  <si>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</si>
  <si>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</si>
  <si>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</si>
  <si>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</si>
  <si>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</si>
  <si>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</si>
  <si>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</si>
  <si>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</si>
  <si>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</si>
  <si>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</si>
  <si>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</si>
  <si>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</si>
  <si>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</si>
  <si>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</si>
  <si>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</si>
  <si>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</si>
  <si>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</si>
  <si>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</si>
  <si>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</si>
  <si>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</si>
  <si>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</si>
  <si>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</si>
  <si>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</si>
  <si>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</si>
  <si>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</si>
  <si>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</si>
  <si>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</si>
  <si>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</si>
  <si>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</si>
  <si>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</si>
  <si>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</si>
  <si>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</si>
  <si>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</si>
  <si>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</si>
  <si>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</si>
  <si>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</si>
  <si>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</si>
  <si>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</si>
  <si>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</si>
  <si>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</si>
  <si>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</si>
  <si>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</si>
  <si>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</si>
  <si>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</si>
  <si>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</si>
  <si>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</si>
  <si>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</si>
  <si>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</si>
  <si>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</si>
  <si>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</si>
  <si>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</si>
  <si>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</si>
  <si>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</si>
  <si>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</si>
  <si>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</si>
  <si>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</si>
  <si>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</si>
  <si>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</si>
  <si>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</si>
  <si>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</si>
  <si>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</si>
  <si>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</si>
  <si>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</si>
  <si>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</si>
  <si>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</si>
  <si>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</si>
  <si>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</si>
  <si>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</si>
  <si>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</si>
  <si>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</si>
  <si>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</si>
  <si>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</si>
  <si>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</si>
  <si>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</si>
  <si>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</si>
  <si>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</si>
  <si>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</si>
  <si>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</si>
  <si>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</si>
  <si>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</si>
  <si>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</si>
  <si>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</si>
  <si>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</si>
  <si>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</si>
  <si>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</si>
  <si>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</si>
  <si>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</si>
  <si>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</si>
  <si>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</si>
  <si>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</si>
  <si>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</si>
  <si>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</si>
  <si>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</si>
  <si>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</si>
  <si>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</si>
  <si>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</si>
  <si>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</si>
  <si>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</si>
  <si>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</si>
  <si>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</si>
  <si>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</si>
  <si>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</si>
  <si>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</si>
  <si>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</si>
  <si>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</si>
  <si>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</si>
  <si>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</si>
  <si>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</si>
  <si>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</si>
  <si>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</si>
  <si>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</si>
  <si>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</si>
  <si>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</si>
  <si>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</si>
  <si>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</si>
  <si>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</si>
  <si>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</si>
  <si>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</si>
  <si>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</si>
  <si>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</si>
  <si>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</si>
  <si>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</si>
  <si>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</si>
  <si>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</si>
  <si>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</si>
  <si>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</si>
  <si>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</si>
  <si>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</si>
  <si>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</si>
  <si>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</si>
  <si>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</si>
  <si>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</si>
  <si>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</si>
  <si>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</si>
  <si>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</si>
  <si>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</si>
  <si>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</si>
  <si>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</si>
  <si>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</si>
  <si>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</si>
  <si>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</si>
  <si>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</si>
  <si>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</si>
  <si>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</si>
  <si>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</si>
  <si>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</si>
  <si>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</si>
  <si>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</si>
  <si>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</si>
  <si>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</si>
  <si>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</si>
  <si>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</si>
  <si>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</si>
  <si>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</si>
  <si>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</si>
  <si>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</si>
  <si>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</si>
  <si>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</si>
  <si>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</si>
  <si>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</si>
  <si>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</si>
  <si>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</si>
  <si>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</si>
  <si>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</si>
  <si>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</si>
  <si>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</si>
  <si>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</si>
  <si>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</si>
  <si>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</si>
  <si>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</si>
  <si>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</si>
  <si>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</si>
  <si>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</si>
  <si>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</si>
  <si>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</si>
  <si>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</si>
  <si>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</si>
  <si>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</si>
  <si>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</si>
  <si>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</si>
  <si>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</si>
  <si>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</si>
  <si>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</si>
  <si>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</si>
  <si>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</si>
  <si>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</si>
  <si>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</si>
  <si>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</si>
  <si>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</si>
  <si>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</si>
  <si>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</si>
  <si>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</si>
  <si>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</si>
  <si>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</si>
  <si>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</si>
  <si>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</si>
  <si>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</si>
  <si>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</si>
  <si>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</si>
  <si>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</si>
  <si>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</si>
  <si>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</si>
  <si>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</si>
  <si>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</si>
  <si>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</si>
  <si>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</si>
  <si>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</si>
  <si>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</si>
  <si>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</si>
  <si>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</si>
  <si>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</si>
  <si>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</si>
  <si>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</si>
  <si>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</si>
  <si>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</si>
  <si>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</si>
  <si>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</si>
  <si>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</si>
  <si>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</si>
  <si>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</si>
  <si>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</si>
  <si>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</si>
  <si>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</si>
  <si>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</si>
  <si>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</si>
  <si>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</si>
  <si>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</si>
  <si>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</si>
  <si>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</si>
  <si>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</si>
  <si>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</si>
  <si>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</si>
  <si>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</si>
  <si>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</si>
  <si>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</si>
  <si>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</si>
  <si>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</si>
  <si>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</si>
  <si>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</si>
  <si>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</si>
  <si>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</si>
  <si>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</si>
  <si>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</si>
  <si>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</si>
  <si>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</si>
  <si>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</si>
  <si>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</si>
  <si>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</si>
  <si>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</si>
  <si>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</si>
  <si>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</si>
  <si>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</si>
  <si>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</si>
  <si>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</si>
  <si>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</si>
  <si>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</si>
  <si>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</si>
  <si>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</si>
  <si>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</si>
  <si>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</si>
  <si>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</si>
  <si>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</si>
  <si>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</si>
  <si>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</si>
  <si>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</si>
  <si>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</si>
  <si>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</si>
  <si>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</si>
  <si>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</si>
  <si>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</si>
  <si>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</si>
  <si>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</si>
  <si>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</si>
  <si>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</si>
  <si>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</si>
  <si>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</si>
  <si>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</si>
  <si>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</si>
  <si>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</si>
  <si>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</si>
  <si>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</si>
  <si>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</si>
  <si>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</si>
  <si>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</si>
  <si>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</si>
  <si>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</si>
  <si>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</si>
  <si>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</si>
  <si>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</si>
  <si>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</si>
  <si>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</si>
  <si>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</si>
  <si>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</si>
  <si>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</si>
  <si>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</si>
  <si>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</si>
  <si>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</si>
  <si>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</si>
  <si>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</si>
  <si>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</si>
  <si>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</si>
  <si>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</si>
  <si>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</si>
  <si>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</si>
  <si>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</si>
  <si>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</si>
  <si>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</si>
  <si>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</si>
  <si>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</si>
  <si>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</si>
  <si>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</si>
  <si>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</si>
  <si>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</si>
  <si>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</si>
  <si>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</si>
  <si>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</si>
  <si>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</si>
  <si>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</si>
  <si>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</si>
  <si>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</si>
  <si>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</si>
  <si>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</si>
  <si>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</si>
  <si>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</si>
  <si>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</si>
  <si>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</si>
  <si>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</si>
  <si>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</si>
  <si>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</si>
  <si>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</si>
  <si>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</si>
  <si>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</si>
  <si>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</si>
  <si>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</si>
  <si>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</si>
  <si>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</si>
  <si>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</si>
  <si>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</si>
  <si>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</si>
  <si>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</si>
  <si>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</si>
  <si>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</si>
  <si>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</si>
  <si>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</si>
  <si>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</si>
  <si>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</si>
  <si>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</si>
  <si>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</si>
  <si>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</si>
  <si>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</si>
  <si>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</si>
  <si>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</si>
  <si>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</si>
  <si>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</si>
  <si>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</si>
  <si>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</si>
  <si>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</si>
  <si>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</si>
  <si>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</si>
  <si>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</si>
  <si>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</si>
  <si>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</si>
  <si>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</si>
  <si>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</si>
  <si>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</si>
  <si>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</si>
  <si>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</si>
  <si>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</si>
  <si>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</si>
  <si>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</si>
  <si>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</si>
  <si>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</si>
  <si>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</si>
  <si>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</si>
  <si>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</si>
  <si>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</si>
  <si>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</si>
  <si>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</si>
  <si>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</si>
  <si>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</si>
  <si>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</si>
  <si>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</si>
  <si>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</si>
  <si>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</si>
  <si>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</si>
  <si>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</si>
  <si>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</si>
  <si>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</si>
  <si>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</si>
  <si>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</si>
  <si>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</si>
  <si>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</si>
  <si>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</si>
  <si>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</si>
  <si>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</si>
  <si>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</si>
  <si>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</si>
  <si>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</si>
  <si>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</si>
  <si>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</si>
  <si>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</si>
  <si>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</si>
  <si>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</si>
  <si>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</si>
  <si>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</si>
  <si>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</si>
  <si>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</si>
  <si>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</si>
  <si>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</si>
  <si>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</si>
  <si>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</si>
  <si>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</si>
  <si>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</si>
  <si>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</si>
  <si>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</si>
  <si>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</si>
  <si>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</si>
  <si>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</si>
  <si>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</si>
  <si>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</si>
  <si>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</si>
  <si>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</si>
  <si>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</si>
  <si>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</si>
  <si>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</si>
  <si>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</si>
  <si>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</si>
  <si>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</si>
  <si>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</si>
  <si>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</si>
  <si>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</si>
  <si>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</si>
  <si>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</si>
  <si>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</si>
  <si>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</si>
  <si>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</si>
  <si>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</si>
  <si>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</si>
  <si>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</si>
  <si>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</si>
  <si>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</si>
  <si>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</si>
  <si>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</si>
  <si>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</si>
  <si>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</si>
  <si>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</si>
  <si>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</si>
  <si>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</si>
  <si>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</si>
  <si>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</si>
  <si>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</si>
  <si>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</si>
  <si>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</si>
  <si>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</si>
  <si>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</si>
  <si>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</si>
  <si>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</si>
  <si>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</si>
  <si>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</si>
  <si>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</si>
  <si>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</si>
  <si>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</si>
  <si>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</si>
  <si>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</si>
  <si>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</si>
  <si>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</si>
  <si>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</si>
  <si>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</si>
  <si>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</si>
  <si>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</si>
  <si>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</si>
  <si>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</si>
  <si>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</si>
  <si>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</si>
  <si>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</si>
  <si>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</si>
  <si>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</si>
  <si>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</si>
  <si>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</si>
  <si>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</si>
  <si>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</si>
  <si>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</si>
  <si>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</si>
  <si>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</si>
  <si>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</si>
  <si>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</si>
  <si>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</si>
  <si>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</si>
  <si>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</si>
  <si>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</si>
  <si>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</si>
  <si>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</si>
  <si>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</si>
  <si>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</si>
  <si>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</si>
  <si>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</si>
  <si>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</si>
  <si>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</si>
  <si>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</si>
  <si>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</si>
  <si>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</si>
  <si>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</si>
  <si>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</si>
  <si>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</si>
  <si>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</si>
  <si>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</si>
  <si>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</si>
  <si>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</si>
  <si>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</si>
  <si>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</si>
  <si>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</si>
  <si>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</si>
  <si>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</si>
  <si>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</si>
  <si>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</si>
  <si>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</si>
  <si>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</si>
  <si>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</si>
  <si>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</si>
  <si>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</si>
  <si>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</si>
  <si>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</si>
  <si>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</si>
  <si>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</si>
  <si>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</si>
  <si>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</si>
  <si>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</si>
  <si>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</si>
  <si>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</si>
  <si>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</si>
  <si>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</si>
  <si>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</si>
  <si>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</si>
  <si>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</si>
  <si>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</si>
  <si>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</si>
  <si>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</si>
  <si>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</si>
  <si>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</si>
  <si>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</si>
  <si>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</si>
  <si>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</si>
  <si>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</si>
  <si>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</si>
  <si>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</si>
  <si>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</si>
  <si>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</si>
  <si>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</si>
  <si>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</si>
  <si>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</si>
  <si>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</si>
  <si>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</si>
  <si>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</si>
  <si>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</si>
  <si>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</si>
  <si>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</si>
  <si>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</si>
  <si>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</si>
  <si>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</si>
  <si>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</si>
  <si>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</si>
  <si>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</si>
  <si>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</si>
  <si>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</si>
  <si>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</si>
  <si>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</si>
  <si>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</si>
  <si>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</si>
  <si>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</si>
  <si>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</si>
  <si>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</si>
  <si>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</si>
  <si>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</si>
  <si>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</si>
  <si>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</si>
  <si>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</si>
  <si>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</si>
  <si>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</si>
  <si>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</si>
  <si>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</si>
  <si>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</si>
  <si>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</si>
  <si>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</si>
  <si>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</si>
  <si>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</si>
  <si>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</si>
  <si>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</si>
  <si>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</si>
  <si>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</si>
  <si>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</si>
  <si>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</si>
  <si>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</si>
  <si>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</si>
  <si>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</si>
  <si>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</si>
  <si>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</si>
  <si>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</si>
  <si>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</si>
  <si>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</si>
  <si>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</si>
  <si>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</si>
  <si>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</si>
  <si>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</si>
  <si>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</si>
  <si>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</si>
  <si>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</si>
  <si>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</si>
  <si>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</si>
  <si>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</si>
  <si>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</si>
  <si>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</si>
  <si>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</si>
  <si>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</si>
  <si>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</si>
  <si>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</si>
  <si>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</si>
  <si>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</si>
  <si>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</si>
  <si>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</si>
  <si>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</si>
  <si>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</si>
  <si>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</si>
  <si>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</si>
  <si>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</si>
  <si>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</si>
  <si>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</si>
  <si>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</si>
  <si>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</si>
  <si>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</si>
  <si>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</si>
  <si>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</si>
  <si>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</si>
  <si>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</si>
  <si>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</si>
  <si>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</si>
  <si>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</si>
  <si>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</si>
  <si>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</si>
  <si>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</si>
  <si>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</si>
  <si>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</si>
  <si>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</si>
  <si>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</si>
  <si>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</si>
  <si>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</si>
  <si>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</si>
  <si>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</si>
  <si>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</si>
  <si>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</si>
  <si>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</si>
  <si>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</si>
  <si>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</si>
  <si>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</si>
  <si>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</si>
  <si>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</si>
  <si>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</si>
  <si>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</si>
  <si>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</si>
  <si>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</si>
  <si>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</si>
  <si>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</si>
  <si>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</si>
  <si>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</si>
  <si>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</si>
  <si>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</si>
  <si>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</si>
  <si>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</si>
  <si>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</si>
  <si>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</si>
  <si>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</si>
  <si>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</si>
  <si>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</si>
  <si>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</si>
  <si>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</si>
  <si>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</si>
  <si>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</si>
  <si>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</si>
  <si>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</si>
  <si>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</si>
  <si>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</si>
  <si>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</si>
  <si>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</si>
  <si>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</si>
  <si>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</si>
  <si>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</si>
  <si>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</si>
  <si>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</si>
  <si>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</si>
  <si>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</si>
  <si>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</si>
  <si>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</si>
  <si>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</si>
  <si>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</si>
  <si>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</si>
  <si>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</si>
  <si>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</si>
  <si>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</si>
  <si>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</si>
  <si>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</si>
  <si>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</si>
  <si>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</si>
  <si>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</si>
  <si>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</si>
  <si>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</si>
  <si>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</si>
  <si>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</si>
  <si>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</si>
  <si>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</si>
  <si>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</si>
  <si>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</si>
  <si>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</si>
  <si>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</si>
  <si>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</si>
  <si>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</si>
  <si>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</si>
  <si>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</si>
  <si>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</si>
  <si>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</si>
  <si>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</si>
  <si>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</si>
  <si>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</si>
  <si>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</si>
  <si>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</si>
  <si>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</si>
  <si>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</si>
  <si>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</si>
  <si>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</si>
  <si>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</si>
  <si>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</si>
  <si>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</si>
  <si>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</si>
  <si>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</si>
  <si>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</si>
  <si>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</si>
  <si>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</si>
  <si>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</si>
  <si>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</si>
  <si>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</si>
  <si>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</si>
  <si>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</si>
  <si>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</si>
  <si>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</si>
  <si>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</si>
  <si>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</si>
  <si>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</si>
  <si>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</si>
  <si>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</si>
  <si>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</si>
  <si>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</si>
  <si>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</si>
  <si>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</si>
  <si>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</si>
  <si>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</si>
  <si>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</si>
  <si>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</si>
  <si>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</si>
  <si>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</si>
  <si>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</si>
  <si>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</si>
  <si>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</si>
  <si>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</si>
  <si>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</si>
  <si>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</si>
  <si>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</si>
  <si>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</si>
  <si>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</si>
  <si>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</si>
  <si>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</si>
  <si>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</si>
  <si>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</si>
  <si>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</si>
  <si>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</si>
  <si>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</si>
  <si>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</si>
  <si>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</si>
  <si>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</si>
  <si>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</si>
  <si>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</si>
  <si>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</si>
  <si>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</si>
  <si>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</si>
  <si>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</si>
  <si>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</si>
  <si>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</si>
  <si>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</si>
  <si>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</si>
  <si>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</si>
  <si>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</si>
  <si>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</si>
  <si>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</si>
  <si>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</si>
  <si>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</si>
  <si>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</si>
  <si>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</si>
  <si>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</si>
  <si>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</si>
  <si>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</si>
  <si>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</si>
  <si>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</si>
  <si>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</si>
  <si>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</si>
  <si>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</si>
  <si>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</si>
  <si>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</si>
  <si>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</si>
  <si>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</si>
  <si>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</si>
  <si>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</si>
  <si>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</si>
  <si>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</si>
  <si>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</si>
  <si>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</si>
  <si>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</si>
  <si>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</si>
  <si>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</si>
  <si>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</si>
  <si>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</si>
  <si>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</si>
  <si>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</si>
  <si>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</si>
  <si>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</si>
  <si>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</si>
  <si>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</si>
  <si>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</si>
  <si>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</si>
  <si>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</si>
  <si>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</si>
  <si>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</si>
  <si>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</si>
  <si>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</si>
  <si>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</si>
  <si>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</si>
  <si>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</si>
  <si>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</si>
  <si>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</si>
  <si>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</si>
  <si>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</si>
  <si>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</si>
  <si>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</si>
  <si>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</si>
  <si>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</si>
  <si>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</si>
  <si>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</si>
  <si>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</si>
  <si>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</si>
  <si>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</si>
  <si>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</si>
  <si>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</si>
  <si>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</si>
  <si>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</si>
  <si>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</si>
  <si>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</si>
  <si>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</si>
  <si>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</si>
  <si>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</si>
  <si>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</si>
  <si>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</si>
  <si>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</si>
  <si>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</si>
  <si>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</si>
  <si>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</si>
  <si>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</si>
  <si>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</si>
  <si>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</si>
  <si>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</si>
  <si>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</si>
  <si>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</si>
  <si>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</si>
  <si>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</si>
  <si>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</si>
  <si>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</si>
  <si>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</si>
  <si>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</si>
  <si>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</si>
  <si>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</si>
  <si>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</si>
  <si>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</si>
  <si>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</si>
  <si>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</si>
  <si>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</si>
  <si>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</si>
  <si>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</si>
  <si>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</si>
  <si>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</si>
  <si>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</si>
  <si>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</si>
  <si>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</si>
  <si>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</si>
  <si>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</si>
  <si>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</si>
  <si>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</si>
  <si>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</si>
  <si>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</si>
  <si>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</si>
  <si>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</si>
  <si>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</si>
  <si>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</si>
  <si>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</si>
  <si>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</si>
  <si>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</si>
  <si>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</si>
  <si>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</si>
  <si>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</si>
  <si>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</si>
  <si>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</si>
  <si>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</si>
  <si>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</si>
  <si>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</si>
  <si>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</si>
  <si>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</si>
  <si>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</si>
  <si>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</si>
  <si>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</si>
  <si>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</si>
  <si>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</si>
  <si>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</si>
  <si>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</si>
  <si>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</si>
  <si>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</si>
  <si>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</si>
  <si>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</si>
  <si>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</si>
  <si>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</si>
  <si>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</si>
  <si>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</si>
  <si>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</si>
  <si>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</si>
  <si>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</si>
  <si>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</si>
  <si>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</si>
  <si>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</si>
  <si>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</si>
  <si>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</si>
  <si>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</si>
  <si>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</si>
  <si>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</si>
  <si>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</si>
  <si>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</si>
  <si>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</si>
  <si>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</si>
  <si>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</si>
  <si>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</si>
  <si>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</si>
  <si>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</si>
  <si>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</si>
  <si>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</si>
  <si>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</si>
  <si>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</si>
  <si>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</si>
  <si>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</si>
  <si>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</si>
  <si>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</si>
  <si>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</si>
  <si>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</si>
  <si>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</si>
  <si>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</si>
  <si>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</si>
  <si>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</si>
  <si>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</si>
  <si>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</si>
  <si>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</si>
  <si>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</si>
  <si>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</si>
  <si>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</si>
  <si>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</si>
  <si>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</si>
  <si>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</si>
  <si>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</si>
  <si>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</si>
  <si>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</si>
  <si>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</si>
  <si>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</si>
  <si>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</si>
  <si>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</si>
  <si>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</si>
  <si>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</si>
  <si>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</si>
  <si>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</si>
  <si>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</si>
  <si>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</si>
  <si>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</si>
  <si>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</si>
  <si>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</si>
  <si>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</si>
  <si>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</si>
  <si>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</si>
  <si>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</si>
  <si>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</si>
  <si>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</si>
  <si>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</si>
  <si>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</si>
  <si>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</si>
  <si>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</si>
  <si>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</si>
  <si>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</si>
  <si>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</si>
  <si>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</si>
  <si>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</si>
  <si>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</si>
  <si>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</si>
  <si>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</si>
  <si>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</si>
  <si>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</si>
  <si>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</si>
  <si>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</si>
  <si>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</si>
  <si>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</si>
  <si>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</si>
  <si>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</si>
  <si>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</si>
  <si>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</si>
  <si>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</si>
  <si>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</si>
  <si>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</si>
  <si>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</si>
  <si>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</si>
  <si>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</si>
  <si>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</si>
  <si>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</si>
  <si>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</si>
  <si>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</si>
  <si>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</si>
  <si>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</si>
  <si>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</si>
  <si>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</si>
  <si>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</si>
  <si>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</si>
  <si>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</si>
  <si>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</si>
  <si>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</si>
  <si>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</si>
  <si>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</si>
  <si>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</si>
  <si>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</si>
  <si>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</si>
  <si>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</si>
  <si>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</si>
  <si>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</si>
  <si>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</si>
  <si>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</si>
  <si>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</si>
  <si>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</si>
  <si>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</si>
  <si>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</si>
  <si>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</si>
  <si>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</si>
  <si>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</si>
  <si>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</si>
  <si>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</si>
  <si>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</si>
  <si>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</si>
  <si>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</si>
  <si>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</si>
  <si>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</si>
  <si>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</si>
  <si>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</si>
  <si>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</si>
  <si>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</si>
  <si>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</si>
  <si>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</si>
  <si>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</si>
  <si>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</si>
  <si>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</si>
  <si>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</si>
  <si>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</si>
  <si>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</si>
  <si>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</si>
  <si>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</si>
  <si>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</si>
  <si>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</si>
  <si>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</si>
  <si>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</si>
  <si>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</si>
  <si>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</si>
  <si>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</si>
  <si>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</si>
  <si>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</si>
  <si>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</si>
  <si>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</si>
  <si>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</si>
  <si>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</si>
  <si>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</si>
  <si>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</si>
  <si>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</si>
  <si>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</si>
  <si>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</si>
  <si>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</si>
  <si>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</si>
  <si>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</si>
  <si>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</si>
  <si>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</si>
  <si>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</si>
  <si>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</si>
  <si>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</si>
  <si>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</si>
  <si>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</si>
  <si>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</si>
  <si>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</si>
  <si>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</si>
  <si>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</si>
  <si>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</si>
  <si>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</si>
  <si>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</si>
  <si>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</si>
  <si>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</si>
  <si>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</si>
  <si>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</si>
  <si>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</si>
  <si>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</si>
  <si>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</si>
  <si>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</si>
  <si>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</si>
  <si>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</si>
  <si>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</si>
  <si>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</si>
  <si>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</si>
  <si>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</si>
  <si>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</si>
  <si>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</si>
  <si>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</si>
  <si>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</si>
  <si>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</si>
  <si>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</si>
  <si>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</si>
  <si>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</si>
  <si>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</si>
  <si>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</si>
  <si>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</si>
  <si>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</si>
  <si>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</si>
  <si>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</si>
  <si>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</si>
  <si>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</si>
  <si>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</si>
  <si>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</si>
  <si>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</si>
  <si>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</si>
  <si>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</si>
  <si>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</si>
  <si>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</si>
  <si>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</si>
  <si>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</si>
  <si>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</si>
  <si>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</si>
  <si>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</si>
  <si>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</si>
  <si>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</si>
  <si>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</si>
  <si>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</si>
  <si>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</si>
  <si>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</si>
  <si>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</si>
  <si>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</si>
  <si>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</si>
  <si>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</si>
  <si>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</si>
  <si>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</si>
  <si>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</si>
  <si>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</si>
  <si>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</si>
  <si>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</si>
  <si>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</si>
  <si>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</si>
  <si>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</si>
  <si>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</si>
  <si>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</si>
  <si>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</si>
  <si>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</si>
  <si>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</si>
  <si>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</si>
  <si>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</si>
  <si>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</si>
  <si>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</si>
  <si>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</si>
  <si>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</si>
  <si>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</si>
  <si>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</si>
  <si>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</si>
  <si>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</si>
  <si>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</si>
  <si>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</si>
  <si>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</si>
  <si>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</si>
  <si>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</si>
  <si>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</si>
  <si>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</si>
  <si>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</si>
  <si>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</si>
  <si>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</si>
  <si>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</si>
  <si>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</si>
  <si>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</si>
  <si>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</si>
  <si>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</si>
  <si>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</si>
  <si>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</si>
  <si>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</si>
  <si>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</si>
  <si>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</si>
  <si>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</si>
  <si>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</si>
  <si>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</si>
  <si>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</si>
  <si>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</si>
  <si>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</si>
  <si>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</si>
  <si>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</si>
  <si>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</si>
  <si>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</si>
  <si>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</si>
  <si>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</si>
  <si>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</si>
  <si>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</si>
  <si>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</si>
  <si>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</si>
  <si>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</si>
  <si>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</si>
  <si>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</si>
  <si>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</si>
  <si>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</si>
  <si>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</si>
  <si>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</si>
  <si>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</si>
  <si>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</si>
  <si>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</si>
  <si>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</si>
  <si>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</si>
  <si>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</si>
  <si>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</si>
  <si>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</si>
  <si>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</si>
  <si>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</si>
  <si>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</si>
  <si>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</si>
  <si>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</si>
  <si>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</si>
  <si>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</si>
  <si>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</si>
  <si>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</si>
  <si>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</si>
  <si>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</si>
  <si>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</si>
  <si>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</si>
  <si>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</si>
  <si>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</si>
  <si>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</si>
  <si>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</si>
  <si>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</si>
  <si>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</si>
  <si>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</si>
  <si>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</si>
  <si>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</si>
  <si>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</si>
  <si>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</si>
  <si>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</si>
  <si>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</si>
  <si>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</si>
  <si>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</si>
  <si>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</si>
  <si>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</si>
  <si>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</si>
  <si>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</si>
  <si>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</si>
  <si>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</si>
  <si>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</si>
  <si>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</si>
  <si>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</si>
  <si>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</si>
  <si>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</si>
  <si>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</si>
  <si>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</si>
  <si>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</si>
  <si>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</si>
  <si>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</si>
  <si>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</si>
  <si>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</si>
  <si>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</si>
  <si>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</si>
  <si>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</si>
  <si>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</si>
  <si>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</si>
  <si>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</si>
  <si>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</si>
  <si>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</si>
  <si>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</si>
  <si>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</si>
  <si>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</si>
  <si>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</si>
  <si>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</si>
  <si>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</si>
  <si>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</si>
  <si>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</si>
  <si>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</si>
  <si>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</si>
  <si>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</si>
  <si>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</si>
  <si>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</si>
  <si>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</si>
  <si>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</si>
  <si>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</si>
  <si>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</si>
  <si>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</si>
  <si>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</si>
  <si>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</si>
  <si>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</si>
  <si>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</si>
  <si>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</si>
  <si>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</si>
  <si>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</si>
  <si>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</si>
  <si>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</si>
  <si>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</si>
  <si>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</si>
  <si>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</si>
  <si>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</si>
  <si>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</si>
  <si>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</si>
  <si>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</si>
  <si>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</si>
  <si>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</si>
  <si>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</si>
  <si>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</si>
  <si>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</si>
  <si>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</si>
  <si>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</si>
  <si>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</si>
  <si>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</si>
  <si>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</si>
  <si>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</si>
  <si>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</si>
  <si>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</si>
  <si>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</si>
  <si>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</si>
  <si>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</si>
  <si>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</si>
  <si>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</si>
  <si>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</si>
  <si>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</si>
  <si>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</si>
  <si>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</si>
  <si>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</si>
  <si>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</si>
  <si>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</si>
  <si>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</si>
  <si>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</si>
  <si>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</si>
  <si>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</si>
  <si>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</si>
  <si>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</si>
  <si>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</si>
  <si>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</si>
  <si>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</si>
  <si>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</si>
  <si>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</si>
  <si>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</si>
  <si>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</si>
  <si>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</si>
  <si>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</si>
  <si>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</si>
  <si>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</si>
  <si>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</si>
  <si>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</si>
  <si>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</si>
  <si>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</si>
  <si>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</si>
  <si>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</si>
  <si>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</si>
  <si>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</si>
  <si>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</si>
  <si>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</si>
  <si>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</si>
  <si>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</si>
  <si>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</si>
  <si>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</si>
  <si>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</si>
  <si>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</si>
  <si>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</si>
  <si>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</si>
  <si>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</si>
  <si>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</si>
  <si>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</si>
  <si>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</si>
  <si>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</si>
  <si>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</si>
  <si>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</si>
  <si>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</si>
  <si>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</si>
  <si>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</si>
  <si>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</si>
  <si>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</si>
  <si>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</si>
  <si>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</si>
  <si>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</si>
  <si>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</si>
  <si>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</si>
  <si>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</si>
  <si>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</si>
  <si>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</si>
  <si>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</si>
  <si>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</si>
  <si>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</si>
  <si>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</si>
  <si>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</si>
  <si>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</si>
  <si>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</si>
  <si>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</si>
  <si>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</si>
  <si>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</si>
  <si>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</si>
  <si>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</si>
  <si>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</si>
  <si>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</si>
  <si>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</si>
  <si>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</si>
  <si>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</si>
  <si>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</si>
  <si>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</si>
  <si>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</si>
  <si>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</si>
  <si>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</si>
  <si>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</si>
  <si>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</si>
  <si>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</si>
  <si>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</si>
  <si>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</si>
  <si>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</si>
  <si>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</si>
  <si>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</si>
  <si>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</si>
  <si>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</si>
  <si>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</si>
  <si>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</si>
  <si>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</si>
  <si>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</si>
  <si>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</si>
  <si>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</si>
  <si>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</si>
  <si>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</si>
  <si>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</si>
  <si>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</si>
  <si>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</si>
  <si>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</si>
  <si>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</si>
  <si>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</si>
  <si>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</si>
  <si>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</si>
  <si>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</si>
  <si>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</si>
  <si>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</si>
  <si>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</si>
  <si>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</si>
  <si>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</si>
  <si>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</si>
  <si>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</si>
  <si>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</si>
  <si>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</si>
  <si>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</si>
  <si>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</si>
  <si>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</si>
  <si>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</si>
  <si>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</si>
  <si>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</si>
  <si>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</si>
  <si>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</si>
  <si>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</si>
  <si>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</si>
  <si>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</si>
  <si>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</si>
  <si>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</si>
  <si>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</si>
  <si>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</si>
  <si>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</si>
  <si>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</si>
  <si>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</si>
  <si>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</si>
  <si>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</si>
  <si>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</si>
  <si>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</si>
  <si>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</si>
  <si>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</si>
  <si>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</si>
  <si>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</si>
  <si>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</si>
  <si>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</si>
  <si>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</si>
  <si>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</si>
  <si>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</si>
  <si>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</si>
  <si>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</si>
  <si>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</si>
  <si>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</si>
  <si>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</si>
  <si>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</si>
  <si>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</si>
  <si>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</si>
  <si>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</si>
  <si>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</si>
  <si>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</si>
  <si>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</si>
  <si>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</si>
  <si>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</si>
  <si>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</si>
  <si>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</si>
  <si>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</si>
  <si>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</si>
  <si>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</si>
  <si>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</si>
  <si>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</si>
  <si>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</si>
  <si>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</si>
  <si>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</si>
  <si>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</si>
  <si>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</si>
  <si>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</si>
  <si>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</si>
  <si>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</si>
  <si>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</si>
  <si>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</si>
  <si>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</si>
  <si>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</si>
  <si>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</si>
  <si>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</si>
  <si>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</si>
  <si>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</si>
  <si>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</si>
  <si>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</si>
  <si>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</si>
  <si>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</si>
  <si>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</si>
  <si>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</si>
  <si>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</si>
  <si>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</si>
  <si>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</si>
  <si>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</si>
  <si>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</si>
  <si>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</si>
  <si>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</si>
  <si>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</si>
  <si>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</si>
  <si>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</si>
  <si>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</si>
  <si>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</si>
  <si>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</si>
  <si>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</si>
  <si>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</si>
  <si>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</si>
  <si>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</si>
  <si>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</si>
  <si>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</si>
  <si>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</si>
  <si>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</si>
  <si>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</si>
  <si>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</si>
  <si>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</si>
  <si>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</si>
  <si>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</si>
  <si>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</si>
  <si>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</si>
  <si>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</si>
  <si>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</si>
  <si>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</si>
  <si>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</si>
  <si>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</si>
  <si>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</si>
  <si>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</si>
  <si>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</si>
  <si>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</si>
  <si>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</si>
  <si>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</si>
  <si>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</si>
  <si>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</si>
  <si>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</si>
  <si>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</si>
  <si>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</si>
  <si>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</si>
  <si>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</si>
  <si>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</si>
  <si>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</si>
  <si>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</si>
  <si>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</si>
  <si>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</si>
  <si>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</si>
  <si>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</si>
  <si>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</si>
  <si>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</si>
  <si>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</si>
  <si>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</si>
  <si>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</si>
  <si>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</si>
  <si>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</si>
  <si>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</si>
  <si>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</si>
  <si>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</si>
  <si>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</si>
  <si>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</si>
  <si>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</si>
  <si>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</si>
  <si>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</si>
  <si>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</si>
  <si>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</si>
  <si>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</si>
  <si>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</si>
  <si>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</si>
  <si>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</si>
  <si>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</si>
  <si>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</si>
  <si>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</si>
  <si>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</si>
  <si>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</si>
  <si>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</si>
  <si>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</si>
  <si>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</si>
  <si>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</si>
  <si>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</si>
  <si>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</si>
  <si>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</si>
  <si>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</si>
  <si>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</si>
  <si>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</si>
  <si>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</si>
  <si>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</si>
  <si>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</si>
  <si>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</si>
  <si>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</si>
  <si>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</si>
  <si>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</si>
  <si>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</si>
  <si>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</si>
  <si>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</si>
  <si>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</si>
  <si>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</si>
  <si>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</si>
  <si>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</si>
  <si>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</si>
  <si>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</si>
  <si>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</si>
  <si>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</si>
  <si>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</si>
  <si>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</si>
  <si>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</si>
  <si>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</si>
  <si>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</si>
  <si>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</si>
  <si>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</si>
  <si>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</si>
  <si>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</si>
  <si>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</si>
  <si>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</si>
  <si>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</si>
  <si>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</si>
  <si>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</si>
  <si>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</si>
  <si>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</si>
  <si>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</si>
  <si>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</si>
  <si>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</si>
  <si>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</si>
  <si>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</si>
  <si>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</si>
  <si>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</si>
  <si>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</si>
  <si>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</si>
  <si>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</si>
  <si>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</si>
  <si>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</si>
  <si>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</si>
  <si>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</si>
  <si>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</si>
  <si>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</si>
  <si>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</si>
  <si>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</si>
  <si>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</si>
  <si>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</si>
  <si>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</si>
  <si>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</si>
  <si>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</si>
  <si>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</si>
  <si>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</si>
  <si>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</si>
  <si>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</si>
  <si>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</si>
  <si>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</si>
  <si>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</si>
  <si>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</si>
  <si>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</si>
  <si>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</si>
  <si>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</si>
  <si>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</si>
  <si>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</si>
  <si>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</si>
  <si>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</si>
  <si>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</si>
  <si>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</si>
  <si>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</si>
  <si>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</si>
  <si>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</si>
  <si>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</si>
  <si>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</si>
  <si>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</si>
  <si>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</si>
  <si>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</si>
  <si>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</si>
  <si>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</si>
  <si>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</si>
  <si>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</si>
  <si>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</si>
  <si>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</si>
  <si>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</si>
  <si>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</si>
  <si>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</si>
  <si>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</si>
  <si>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</si>
  <si>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</si>
  <si>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</si>
  <si>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</si>
  <si>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</si>
  <si>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</si>
  <si>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</si>
  <si>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</si>
  <si>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</si>
  <si>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</si>
  <si>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</si>
  <si>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</si>
  <si>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</si>
  <si>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</si>
  <si>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</si>
  <si>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</si>
  <si>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</si>
  <si>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</si>
  <si>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</si>
  <si>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</si>
  <si>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</si>
  <si>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</si>
  <si>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</si>
  <si>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</si>
  <si>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</si>
  <si>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</si>
  <si>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</si>
  <si>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</si>
  <si>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</si>
  <si>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</si>
  <si>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</si>
  <si>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</si>
  <si>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</si>
  <si>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</si>
  <si>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</si>
  <si>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</si>
  <si>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</si>
  <si>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</si>
  <si>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</si>
  <si>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</si>
  <si>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</si>
  <si>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</si>
  <si>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</si>
  <si>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</si>
  <si>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</si>
  <si>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</si>
  <si>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</si>
  <si>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</si>
  <si>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</si>
  <si>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</si>
  <si>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</si>
  <si>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</si>
  <si>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</si>
  <si>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</si>
  <si>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</si>
  <si>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</si>
  <si>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</si>
  <si>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</si>
  <si>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</si>
  <si>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</si>
  <si>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</si>
  <si>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</si>
  <si>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</si>
  <si>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</si>
  <si>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</si>
  <si>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</si>
  <si>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</si>
  <si>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</si>
  <si>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</si>
  <si>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</si>
  <si>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</si>
  <si>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</si>
  <si>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</si>
  <si>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</si>
  <si>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</si>
  <si>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</si>
  <si>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</si>
  <si>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</si>
  <si>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</si>
  <si>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</si>
  <si>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</si>
  <si>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</si>
  <si>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</si>
  <si>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</si>
  <si>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</si>
  <si>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</si>
  <si>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</si>
  <si>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</si>
  <si>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</si>
  <si>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</si>
  <si>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</si>
  <si>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</si>
  <si>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</si>
  <si>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</si>
  <si>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</si>
  <si>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</si>
  <si>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</si>
  <si>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</si>
  <si>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</si>
  <si>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</si>
  <si>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</si>
  <si>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</si>
  <si>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</si>
  <si>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</si>
  <si>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</si>
  <si>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</si>
  <si>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</si>
  <si>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</si>
  <si>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</si>
  <si>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</si>
  <si>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</si>
  <si>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</si>
  <si>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</si>
  <si>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</si>
  <si>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</si>
  <si>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</si>
  <si>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</si>
  <si>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</si>
  <si>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</si>
  <si>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</si>
  <si>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</si>
  <si>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</si>
  <si>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</si>
  <si>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</si>
  <si>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</si>
  <si>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</si>
  <si>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</si>
  <si>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</si>
  <si>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</si>
  <si>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</si>
  <si>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</si>
  <si>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</si>
  <si>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</si>
  <si>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</si>
  <si>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</si>
  <si>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</si>
  <si>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</si>
  <si>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</si>
  <si>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</si>
  <si>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</si>
  <si>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</si>
  <si>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</si>
  <si>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</si>
  <si>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</si>
  <si>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</si>
  <si>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</si>
  <si>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</si>
  <si>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</si>
  <si>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</si>
  <si>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</si>
  <si>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</si>
  <si>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</si>
  <si>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</si>
  <si>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</si>
  <si>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</si>
  <si>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</si>
  <si>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</si>
  <si>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</si>
  <si>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</si>
  <si>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</si>
  <si>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</si>
  <si>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</si>
  <si>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</si>
  <si>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</si>
  <si>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</si>
  <si>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</si>
  <si>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</si>
  <si>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</si>
  <si>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</si>
  <si>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</si>
  <si>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</si>
  <si>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</si>
  <si>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</si>
  <si>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</si>
  <si>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</si>
  <si>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</si>
  <si>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</si>
  <si>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</si>
  <si>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</si>
  <si>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</si>
  <si>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</si>
  <si>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</si>
  <si>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</si>
  <si>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</si>
  <si>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</si>
  <si>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</si>
  <si>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</si>
  <si>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</si>
  <si>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</si>
  <si>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</si>
  <si>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</si>
  <si>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</si>
  <si>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</si>
  <si>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</si>
  <si>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</si>
  <si>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</si>
  <si>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</si>
  <si>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</si>
  <si>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</si>
  <si>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</si>
  <si>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</si>
  <si>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</si>
  <si>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</si>
  <si>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</si>
  <si>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</si>
  <si>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</si>
  <si>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</si>
  <si>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</si>
  <si>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</si>
  <si>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</si>
  <si>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</si>
  <si>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</si>
  <si>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</si>
  <si>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</si>
  <si>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</si>
  <si>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</si>
  <si>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</si>
  <si>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</si>
  <si>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</si>
  <si>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</si>
  <si>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</si>
  <si>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</si>
  <si>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</si>
  <si>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</si>
  <si>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</si>
  <si>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</si>
  <si>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</si>
  <si>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</si>
  <si>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</si>
  <si>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</si>
  <si>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</si>
  <si>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</si>
  <si>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</si>
  <si>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</si>
  <si>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</si>
  <si>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</si>
  <si>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</si>
  <si>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</si>
  <si>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</si>
  <si>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</si>
  <si>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</si>
  <si>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</si>
  <si>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</si>
  <si>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</si>
  <si>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</si>
  <si>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</si>
  <si>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</si>
  <si>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</si>
  <si>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</si>
  <si>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</si>
  <si>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</si>
  <si>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</si>
  <si>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</si>
  <si>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</si>
  <si>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</si>
  <si>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</si>
  <si>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</si>
  <si>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</si>
  <si>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</si>
  <si>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</si>
  <si>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</si>
  <si>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</si>
  <si>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</si>
  <si>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</si>
  <si>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</si>
  <si>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</si>
  <si>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</si>
  <si>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</si>
  <si>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</si>
  <si>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</si>
  <si>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</si>
  <si>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</si>
  <si>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</si>
  <si>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</si>
  <si>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</si>
  <si>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</si>
  <si>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</si>
  <si>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</si>
  <si>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</si>
  <si>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</si>
  <si>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</si>
  <si>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</si>
  <si>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</si>
  <si>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</si>
  <si>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</si>
  <si>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</si>
  <si>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</si>
  <si>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</si>
  <si>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</si>
  <si>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</si>
  <si>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</si>
  <si>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</si>
  <si>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</si>
  <si>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</si>
  <si>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</si>
  <si>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</si>
  <si>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</si>
  <si>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</si>
  <si>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</si>
  <si>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</si>
  <si>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</si>
  <si>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</si>
  <si>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</si>
  <si>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</si>
  <si>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</si>
  <si>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</si>
  <si>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</si>
  <si>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</si>
  <si>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</si>
  <si>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</si>
  <si>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</si>
  <si>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</si>
  <si>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</si>
  <si>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</si>
  <si>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</si>
  <si>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</si>
  <si>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</si>
  <si>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</si>
  <si>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</si>
  <si>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</si>
  <si>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</si>
  <si>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</si>
  <si>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</si>
  <si>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</si>
  <si>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</si>
  <si>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</si>
  <si>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</si>
  <si>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</si>
  <si>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</si>
  <si>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</si>
  <si>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</si>
  <si>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</si>
  <si>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</si>
  <si>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</si>
  <si>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</si>
  <si>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</si>
  <si>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</si>
  <si>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</si>
  <si>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</si>
  <si>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</si>
  <si>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</si>
  <si>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</si>
  <si>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</si>
  <si>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</si>
  <si>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</si>
  <si>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</si>
  <si>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</si>
  <si>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</si>
  <si>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</si>
  <si>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</si>
  <si>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</si>
  <si>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</si>
  <si>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</si>
  <si>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</si>
  <si>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</si>
  <si>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</si>
  <si>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</si>
  <si>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</si>
  <si>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</si>
  <si>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</si>
  <si>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</si>
  <si>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</si>
  <si>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</si>
  <si>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</si>
  <si>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</si>
  <si>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</si>
  <si>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</si>
  <si>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</si>
  <si>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</si>
  <si>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</si>
  <si>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</si>
  <si>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</si>
  <si>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</si>
  <si>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</si>
  <si>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</si>
  <si>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</si>
  <si>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</si>
  <si>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</si>
  <si>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</si>
  <si>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</si>
  <si>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</si>
  <si>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</si>
  <si>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</si>
  <si>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</si>
  <si>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</si>
  <si>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</si>
  <si>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</si>
  <si>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</si>
  <si>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</si>
  <si>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</si>
  <si>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</si>
  <si>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</si>
  <si>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</si>
  <si>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</si>
  <si>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</si>
  <si>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</si>
  <si>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</si>
  <si>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</si>
  <si>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</si>
  <si>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</si>
  <si>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</si>
  <si>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</si>
  <si>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</si>
  <si>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</si>
  <si>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</si>
  <si>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</si>
  <si>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</si>
  <si>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</si>
  <si>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</si>
  <si>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</si>
  <si>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</si>
  <si>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</si>
  <si>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</si>
  <si>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</si>
  <si>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</si>
  <si>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</si>
  <si>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</si>
  <si>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</si>
  <si>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</si>
  <si>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</si>
  <si>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</si>
  <si>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</si>
  <si>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</si>
  <si>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</si>
  <si>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</si>
  <si>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</si>
  <si>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</si>
  <si>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</si>
  <si>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</si>
  <si>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</si>
  <si>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</si>
  <si>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</si>
  <si>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</si>
  <si>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</si>
  <si>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</si>
  <si>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</si>
  <si>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</si>
  <si>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</si>
  <si>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</si>
  <si>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</si>
  <si>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</si>
  <si>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</si>
  <si>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</si>
  <si>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</si>
  <si>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</si>
  <si>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</si>
  <si>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</si>
  <si>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</si>
  <si>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</si>
  <si>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</si>
  <si>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</si>
  <si>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</si>
  <si>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</si>
  <si>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</si>
  <si>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</si>
  <si>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</si>
  <si>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</si>
  <si>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</si>
  <si>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</si>
  <si>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</si>
  <si>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</si>
  <si>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</si>
  <si>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</si>
  <si>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</si>
  <si>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</si>
  <si>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</si>
  <si>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</si>
  <si>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</si>
  <si>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</si>
  <si>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</si>
  <si>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</si>
  <si>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</si>
  <si>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</si>
  <si>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</si>
  <si>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</si>
  <si>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</si>
  <si>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</si>
  <si>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</si>
  <si>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</si>
  <si>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</si>
  <si>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</si>
  <si>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</si>
  <si>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</si>
  <si>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</si>
  <si>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</si>
  <si>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</si>
  <si>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</si>
  <si>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</si>
  <si>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</si>
  <si>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</si>
  <si>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</si>
  <si>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</si>
  <si>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</si>
  <si>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</si>
  <si>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</si>
  <si>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</si>
  <si>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</si>
  <si>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</si>
  <si>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</si>
  <si>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</si>
  <si>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</si>
  <si>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</si>
  <si>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</si>
  <si>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</si>
  <si>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</si>
  <si>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</si>
  <si>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</si>
  <si>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</si>
  <si>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</si>
  <si>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</si>
  <si>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</si>
  <si>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</si>
  <si>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</si>
  <si>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</si>
  <si>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</si>
  <si>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</si>
  <si>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</si>
  <si>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</si>
  <si>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</si>
  <si>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</si>
  <si>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</si>
  <si>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</si>
  <si>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</si>
  <si>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</si>
  <si>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</si>
  <si>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</si>
  <si>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</si>
  <si>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</si>
  <si>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</si>
  <si>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</si>
  <si>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</si>
  <si>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</si>
  <si>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</si>
  <si>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</si>
  <si>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</si>
  <si>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</si>
  <si>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</si>
  <si>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</si>
  <si>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</si>
  <si>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</si>
  <si>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</si>
  <si>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</si>
  <si>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</si>
  <si>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</si>
  <si>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</si>
  <si>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</si>
  <si>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</si>
  <si>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</si>
  <si>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</si>
  <si>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</si>
  <si>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</si>
  <si>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</si>
  <si>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</si>
  <si>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</si>
  <si>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</si>
  <si>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</si>
  <si>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</si>
  <si>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</si>
  <si>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</si>
  <si>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</si>
  <si>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</si>
  <si>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</si>
  <si>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</si>
  <si>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</si>
  <si>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</si>
  <si>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</si>
  <si>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</si>
  <si>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</si>
  <si>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</si>
  <si>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</si>
  <si>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</si>
  <si>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</si>
  <si>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</si>
  <si>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</si>
  <si>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</si>
  <si>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</si>
  <si>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</si>
  <si>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</si>
  <si>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</si>
  <si>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</si>
  <si>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</si>
  <si>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</si>
  <si>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</si>
  <si>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</si>
  <si>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</si>
  <si>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</si>
  <si>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</si>
  <si>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</si>
  <si>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</si>
  <si>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</si>
  <si>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</si>
  <si>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</si>
  <si>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</si>
  <si>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</si>
  <si>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</si>
  <si>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</si>
  <si>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</si>
  <si>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</si>
  <si>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</si>
  <si>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</si>
  <si>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</si>
  <si>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</si>
  <si>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</si>
  <si>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</si>
  <si>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</si>
  <si>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</si>
  <si>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</si>
  <si>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</si>
  <si>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</si>
  <si>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</si>
  <si>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</si>
  <si>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</si>
  <si>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</si>
  <si>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</si>
  <si>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</si>
  <si>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</si>
  <si>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</si>
  <si>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</si>
  <si>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</si>
  <si>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</si>
  <si>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</si>
  <si>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</si>
  <si>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</si>
  <si>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</si>
  <si>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</si>
  <si>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</si>
  <si>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</si>
  <si>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</si>
  <si>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</si>
  <si>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</si>
  <si>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</si>
  <si>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</si>
  <si>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</si>
  <si>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</si>
  <si>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</si>
  <si>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</si>
  <si>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</si>
  <si>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</si>
  <si>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</si>
  <si>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</si>
  <si>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</si>
  <si>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</si>
  <si>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</si>
  <si>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</si>
  <si>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</si>
  <si>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</si>
  <si>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</si>
  <si>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</si>
  <si>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</si>
  <si>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</si>
  <si>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</si>
  <si>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</si>
  <si>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</si>
  <si>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</si>
  <si>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</si>
  <si>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</si>
  <si>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</si>
  <si>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</si>
  <si>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</si>
  <si>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</si>
  <si>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</si>
  <si>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</si>
  <si>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</si>
  <si>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</si>
  <si>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</si>
  <si>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</si>
  <si>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</si>
  <si>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</si>
  <si>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</si>
  <si>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</si>
  <si>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</si>
  <si>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</si>
  <si>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</si>
  <si>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</si>
  <si>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</si>
  <si>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</si>
  <si>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</si>
  <si>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</si>
  <si>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</si>
  <si>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</si>
  <si>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</si>
  <si>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</si>
  <si>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</si>
  <si>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</si>
  <si>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</si>
  <si>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</si>
  <si>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</si>
  <si>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</si>
  <si>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</si>
  <si>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</si>
  <si>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</si>
  <si>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</si>
  <si>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</si>
  <si>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</si>
  <si>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</si>
  <si>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</si>
  <si>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</si>
  <si>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</si>
  <si>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</si>
  <si>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</si>
  <si>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</si>
  <si>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</si>
  <si>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</si>
  <si>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</si>
  <si>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</si>
  <si>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</si>
  <si>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</si>
  <si>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</si>
  <si>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</si>
  <si>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</si>
  <si>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</si>
  <si>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</si>
  <si>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</si>
  <si>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</si>
  <si>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</si>
  <si>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</si>
  <si>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</si>
  <si>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</si>
  <si>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</si>
  <si>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</si>
  <si>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</si>
  <si>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</si>
  <si>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</si>
  <si>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</si>
  <si>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</si>
  <si>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</si>
  <si>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</si>
  <si>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</si>
  <si>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</si>
  <si>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</si>
  <si>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</si>
  <si>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</si>
  <si>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</si>
  <si>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</si>
  <si>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</si>
  <si>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</si>
  <si>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</si>
  <si>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</si>
  <si>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</si>
  <si>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</si>
  <si>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</si>
  <si>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</si>
  <si>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</si>
  <si>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</si>
  <si>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</si>
  <si>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</si>
  <si>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</si>
  <si>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</si>
  <si>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</si>
  <si>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</si>
  <si>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</si>
  <si>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</si>
  <si>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</si>
  <si>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</si>
  <si>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</si>
  <si>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</si>
  <si>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</si>
  <si>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</si>
  <si>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</si>
  <si>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</si>
  <si>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</si>
  <si>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</si>
  <si>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</si>
  <si>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</si>
  <si>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</si>
  <si>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</si>
  <si>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</si>
  <si>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</si>
  <si>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</si>
  <si>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</si>
  <si>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</si>
  <si>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</si>
  <si>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</si>
  <si>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</si>
  <si>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</si>
  <si>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</si>
  <si>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</si>
  <si>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</si>
  <si>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</si>
  <si>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</si>
  <si>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</si>
  <si>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</si>
  <si>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</si>
  <si>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</si>
  <si>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</si>
  <si>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</si>
  <si>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</si>
  <si>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</si>
  <si>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</si>
  <si>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</si>
  <si>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</si>
  <si>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</si>
  <si>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</si>
  <si>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</si>
  <si>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</si>
  <si>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</si>
  <si>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</si>
  <si>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</si>
  <si>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</si>
  <si>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</si>
  <si>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</si>
  <si>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</si>
  <si>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</si>
  <si>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</si>
  <si>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</si>
  <si>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</si>
  <si>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</si>
  <si>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</si>
  <si>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</si>
  <si>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</si>
  <si>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</si>
  <si>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</si>
  <si>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</si>
  <si>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</si>
  <si>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</si>
  <si>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</si>
  <si>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</si>
  <si>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</si>
  <si>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</si>
  <si>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</si>
  <si>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</si>
  <si>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</si>
  <si>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</si>
  <si>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</si>
  <si>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</si>
  <si>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</si>
  <si>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</si>
  <si>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</si>
  <si>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</si>
  <si>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</si>
  <si>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</si>
  <si>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</si>
  <si>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</si>
  <si>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</si>
  <si>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</si>
  <si>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</si>
  <si>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</si>
  <si>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</si>
  <si>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</si>
  <si>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</si>
  <si>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</si>
  <si>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</si>
  <si>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</si>
  <si>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</si>
  <si>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</si>
  <si>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</si>
  <si>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</si>
  <si>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</si>
  <si>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</si>
  <si>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</si>
  <si>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</si>
  <si>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</si>
  <si>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</si>
  <si>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</si>
  <si>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</si>
  <si>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</si>
  <si>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</si>
  <si>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</si>
  <si>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</si>
  <si>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</si>
  <si>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</si>
  <si>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</si>
  <si>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</si>
  <si>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</si>
  <si>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</si>
  <si>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</si>
  <si>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</si>
  <si>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</si>
  <si>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</si>
  <si>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</si>
  <si>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</si>
  <si>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</si>
  <si>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</si>
  <si>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</si>
  <si>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</si>
  <si>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</si>
  <si>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</si>
  <si>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</si>
  <si>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</si>
  <si>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</si>
  <si>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</si>
  <si>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</si>
  <si>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</si>
  <si>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</si>
  <si>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</si>
  <si>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</si>
  <si>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</si>
  <si>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</si>
  <si>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</si>
  <si>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</si>
  <si>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</si>
  <si>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</si>
  <si>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</si>
  <si>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</si>
  <si>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</si>
  <si>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</si>
  <si>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</si>
  <si>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</si>
  <si>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</si>
  <si>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</si>
  <si>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</si>
  <si>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</si>
  <si>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</si>
  <si>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</si>
  <si>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</si>
  <si>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</si>
  <si>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</si>
  <si>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</si>
  <si>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</si>
  <si>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</si>
  <si>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</si>
  <si>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</si>
  <si>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</si>
  <si>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</si>
  <si>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</si>
  <si>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</si>
  <si>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</si>
  <si>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</si>
  <si>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</si>
  <si>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</si>
  <si>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</si>
  <si>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</si>
  <si>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</si>
  <si>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</si>
  <si>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</si>
  <si>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</si>
  <si>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</si>
  <si>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</si>
  <si>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</si>
  <si>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</si>
  <si>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</si>
  <si>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</si>
  <si>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</si>
  <si>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</si>
  <si>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</si>
  <si>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</si>
  <si>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</si>
  <si>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</si>
  <si>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</si>
  <si>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</si>
  <si>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</si>
  <si>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</si>
  <si>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</si>
  <si>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</si>
  <si>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</si>
  <si>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</si>
  <si>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</si>
  <si>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</si>
  <si>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</si>
  <si>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</si>
  <si>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</si>
  <si>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</si>
  <si>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</si>
  <si>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</si>
  <si>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</si>
  <si>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</si>
  <si>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</si>
  <si>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</si>
  <si>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</si>
  <si>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</si>
  <si>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</si>
  <si>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</si>
  <si>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</si>
  <si>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</si>
  <si>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</si>
  <si>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</si>
  <si>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</si>
  <si>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</si>
  <si>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</si>
  <si>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</si>
  <si>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</si>
  <si>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</si>
  <si>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</si>
  <si>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</si>
  <si>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</si>
  <si>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</si>
  <si>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</si>
  <si>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</si>
  <si>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</si>
  <si>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</si>
  <si>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</si>
  <si>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</si>
  <si>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</si>
  <si>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</si>
  <si>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</si>
  <si>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</si>
  <si>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</si>
  <si>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</si>
  <si>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</si>
  <si>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</si>
  <si>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</si>
  <si>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</si>
  <si>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</si>
  <si>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</si>
  <si>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</si>
  <si>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</si>
  <si>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</si>
  <si>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</si>
  <si>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</si>
  <si>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</si>
  <si>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</si>
  <si>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</si>
  <si>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</si>
  <si>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</si>
  <si>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</si>
  <si>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</si>
  <si>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</si>
  <si>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</si>
  <si>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</si>
  <si>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</si>
  <si>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</si>
  <si>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</si>
  <si>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</si>
  <si>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</si>
  <si>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</si>
  <si>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</si>
  <si>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</si>
  <si>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</si>
  <si>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</si>
  <si>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</si>
  <si>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</si>
  <si>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</si>
  <si>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</si>
  <si>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</si>
  <si>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</si>
  <si>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</si>
  <si>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</si>
  <si>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</si>
  <si>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</si>
  <si>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</si>
  <si>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</si>
  <si>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</si>
  <si>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</si>
  <si>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</si>
  <si>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</si>
  <si>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</si>
  <si>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</si>
  <si>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</si>
  <si>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</si>
  <si>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</si>
  <si>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</si>
  <si>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</si>
  <si>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</si>
  <si>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</si>
  <si>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</si>
  <si>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</si>
  <si>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</si>
  <si>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</si>
  <si>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</si>
  <si>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</si>
  <si>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</si>
  <si>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</si>
  <si>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</si>
  <si>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</si>
  <si>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</si>
  <si>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</si>
  <si>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</si>
  <si>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</si>
  <si>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</si>
  <si>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</si>
  <si>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</si>
  <si>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</si>
  <si>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</si>
  <si>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</si>
  <si>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</si>
  <si>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</si>
  <si>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</si>
  <si>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</si>
  <si>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</si>
  <si>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</si>
  <si>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</si>
  <si>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</si>
  <si>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</si>
  <si>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</si>
  <si>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</si>
  <si>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</si>
  <si>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</si>
  <si>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</si>
  <si>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</si>
  <si>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</si>
  <si>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</si>
  <si>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</si>
  <si>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</si>
  <si>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</si>
  <si>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</si>
  <si>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</si>
  <si>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</si>
  <si>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</si>
  <si>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</si>
  <si>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</si>
  <si>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</si>
  <si>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</si>
  <si>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</si>
  <si>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</si>
  <si>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</si>
  <si>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</si>
  <si>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</si>
  <si>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</si>
  <si>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</si>
  <si>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</si>
  <si>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</si>
  <si>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</si>
  <si>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</si>
  <si>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</si>
  <si>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</si>
  <si>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</si>
  <si>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</si>
  <si>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</si>
  <si>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</si>
  <si>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</si>
  <si>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</si>
  <si>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</si>
  <si>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</si>
  <si>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</si>
  <si>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</si>
  <si>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</si>
  <si>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</si>
  <si>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</si>
  <si>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</si>
  <si>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</si>
  <si>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</si>
  <si>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</si>
  <si>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</si>
  <si>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</si>
  <si>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</si>
  <si>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</si>
  <si>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</si>
  <si>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</si>
  <si>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</si>
  <si>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</si>
  <si>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</si>
  <si>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</si>
  <si>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</si>
  <si>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</si>
  <si>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</si>
  <si>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</si>
  <si>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</si>
  <si>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</si>
  <si>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</si>
  <si>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</si>
  <si>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</si>
  <si>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</si>
  <si>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</si>
  <si>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</si>
  <si>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</si>
  <si>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</si>
  <si>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</si>
  <si>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</si>
  <si>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</si>
  <si>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</si>
  <si>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</si>
  <si>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</si>
  <si>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</si>
  <si>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</si>
  <si>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</si>
  <si>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</si>
  <si>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</si>
  <si>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</si>
  <si>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</si>
  <si>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</si>
  <si>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</si>
  <si>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</si>
  <si>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</si>
  <si>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</si>
  <si>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</si>
  <si>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</si>
  <si>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</si>
  <si>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</si>
  <si>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</si>
  <si>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</si>
  <si>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</si>
  <si>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</si>
  <si>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</si>
  <si>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</si>
  <si>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</si>
  <si>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</si>
  <si>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</si>
  <si>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</si>
  <si>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</si>
  <si>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</si>
  <si>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</si>
  <si>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</si>
  <si>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</si>
  <si>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</si>
  <si>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</si>
  <si>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</si>
  <si>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</si>
  <si>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</si>
  <si>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</si>
  <si>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</si>
  <si>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</si>
  <si>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</si>
  <si>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</si>
  <si>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</si>
  <si>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</si>
  <si>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</si>
  <si>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</si>
  <si>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</si>
  <si>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</si>
  <si>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</si>
  <si>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</si>
  <si>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</si>
  <si>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</si>
  <si>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</si>
  <si>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</si>
  <si>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</si>
  <si>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</si>
  <si>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</si>
  <si>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</si>
  <si>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</si>
  <si>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</si>
  <si>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</si>
  <si>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</si>
  <si>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</si>
  <si>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</si>
  <si>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</si>
  <si>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</si>
  <si>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</si>
  <si>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</si>
  <si>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</si>
  <si>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</si>
  <si>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</si>
  <si>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</si>
  <si>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</si>
  <si>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</si>
  <si>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</si>
  <si>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</si>
  <si>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</si>
  <si>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</si>
  <si>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</si>
  <si>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</si>
  <si>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</si>
  <si>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</si>
  <si>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</si>
  <si>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</si>
  <si>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</si>
  <si>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</si>
  <si>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</si>
  <si>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</si>
  <si>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</si>
  <si>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</si>
  <si>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</si>
  <si>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</si>
  <si>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</si>
  <si>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</si>
  <si>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</si>
  <si>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</si>
  <si>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</si>
  <si>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</si>
  <si>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</si>
  <si>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</si>
  <si>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</si>
  <si>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</si>
  <si>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</si>
  <si>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</si>
  <si>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</si>
  <si>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</si>
  <si>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</si>
  <si>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</si>
  <si>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</si>
  <si>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</si>
  <si>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</si>
  <si>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</si>
  <si>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</si>
  <si>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</si>
  <si>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</si>
  <si>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</si>
  <si>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</si>
  <si>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</si>
  <si>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</si>
  <si>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</si>
  <si>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</si>
  <si>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</si>
  <si>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</si>
  <si>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</si>
  <si>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</si>
  <si>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</si>
  <si>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</si>
  <si>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</si>
  <si>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</si>
  <si>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</si>
  <si>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</si>
  <si>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</si>
  <si>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</si>
  <si>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</si>
  <si>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</si>
  <si>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</si>
  <si>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</si>
  <si>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</si>
  <si>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</si>
  <si>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</si>
  <si>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</si>
  <si>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</si>
  <si>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</si>
  <si>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</si>
  <si>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</si>
  <si>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</si>
  <si>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</si>
  <si>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</si>
  <si>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</si>
  <si>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</si>
  <si>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</si>
  <si>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</si>
  <si>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</si>
  <si>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</si>
  <si>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</si>
  <si>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</si>
  <si>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</si>
  <si>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</si>
  <si>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</si>
  <si>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</si>
  <si>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</si>
  <si>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</si>
  <si>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</si>
  <si>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</si>
  <si>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</si>
  <si>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</si>
  <si>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</si>
  <si>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</si>
  <si>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</si>
  <si>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</si>
  <si>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</si>
  <si>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</si>
  <si>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</si>
  <si>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</si>
  <si>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</si>
  <si>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</si>
  <si>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</si>
  <si>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</si>
  <si>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</si>
  <si>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</si>
  <si>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</si>
  <si>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</si>
  <si>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</si>
  <si>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</si>
  <si>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</si>
  <si>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</si>
  <si>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</si>
  <si>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</si>
  <si>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</si>
  <si>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</si>
  <si>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</si>
  <si>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</si>
  <si>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</si>
  <si>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</si>
  <si>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</si>
  <si>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</si>
  <si>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</si>
  <si>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</si>
  <si>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</si>
  <si>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</si>
  <si>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</si>
  <si>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</si>
  <si>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</si>
  <si>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</si>
  <si>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</si>
  <si>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</si>
  <si>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</si>
  <si>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</si>
  <si>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</si>
  <si>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</si>
  <si>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</si>
  <si>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</si>
  <si>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</si>
  <si>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</si>
  <si>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</si>
  <si>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</si>
  <si>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</si>
  <si>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</si>
  <si>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</si>
  <si>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</si>
  <si>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</si>
  <si>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</si>
  <si>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</si>
  <si>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</si>
  <si>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</si>
  <si>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</si>
  <si>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</si>
  <si>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</si>
  <si>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</si>
  <si>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</si>
  <si>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</si>
  <si>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</si>
  <si>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</si>
  <si>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</si>
  <si>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</si>
  <si>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</si>
  <si>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</si>
  <si>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</si>
  <si>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</si>
  <si>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</si>
  <si>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</si>
  <si>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</si>
  <si>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</si>
  <si>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</si>
  <si>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</si>
  <si>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</si>
  <si>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</si>
  <si>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</si>
  <si>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</si>
  <si>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</si>
  <si>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</si>
  <si>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</si>
  <si>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</si>
  <si>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</si>
  <si>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</si>
  <si>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</si>
  <si>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</si>
  <si>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</si>
  <si>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</si>
  <si>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</si>
  <si>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</si>
  <si>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</si>
  <si>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</si>
  <si>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</si>
  <si>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</si>
  <si>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</si>
  <si>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</si>
  <si>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</si>
  <si>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</si>
  <si>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</si>
  <si>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</si>
  <si>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</si>
  <si>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</si>
  <si>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</si>
  <si>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</si>
  <si>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</si>
  <si>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</si>
  <si>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</si>
  <si>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</si>
  <si>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</si>
  <si>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</si>
  <si>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</si>
  <si>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</si>
  <si>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</si>
  <si>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</si>
  <si>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</si>
  <si>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</si>
  <si>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</si>
  <si>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</si>
  <si>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</si>
  <si>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</si>
  <si>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</si>
  <si>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</si>
  <si>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</si>
  <si>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</si>
  <si>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</si>
  <si>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</si>
  <si>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</si>
  <si>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</si>
  <si>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</si>
  <si>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</si>
  <si>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</si>
  <si>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</si>
  <si>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</si>
  <si>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</si>
  <si>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</si>
  <si>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</si>
  <si>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</si>
  <si>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</si>
  <si>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</si>
  <si>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</si>
  <si>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</si>
  <si>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</si>
  <si>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</si>
  <si>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</si>
  <si>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</si>
  <si>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</si>
  <si>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</si>
  <si>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</si>
  <si>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</si>
  <si>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</si>
  <si>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</si>
  <si>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</si>
  <si>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</si>
  <si>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</si>
  <si>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</si>
  <si>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</si>
  <si>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</si>
  <si>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</si>
  <si>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</si>
  <si>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</si>
  <si>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</si>
  <si>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EM team need 10 mins</t>
  </si>
  <si>
    <t>PCM-20251019-00001125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</si>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</sst>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286.56839999999647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6.0730874999935622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14363</v>
      </c>
      <c r="E4" s="137"/>
      <c r="F4" s="138">
        <v>45949.437395833331</v>
      </c>
      <c r="G4" s="139">
        <f ca="1">IFERROR(NOW()-F4,"")</f>
        <v>7.9430092591792345E-2</v>
      </c>
      <c r="H4" s="138">
        <v>45949.437395833331</v>
      </c>
      <c r="I4" s="136" t="str">
        <f>IFERROR(VLOOKUP(D4,DB!A:F,6,0),"")</f>
        <v>Generator-SG</v>
      </c>
      <c r="J4" s="136" t="str">
        <f>IFERROR(VLOOKUP(D4,DB!A:G,7,0),"")</f>
        <v>Dead</v>
      </c>
      <c r="K4" s="140" t="s">
        <v>38969</v>
      </c>
      <c r="L4" s="141" t="str">
        <f>IFERROR(VLOOKUP(D4,DB!A:I,9,0),"")</f>
        <v>Latis</v>
      </c>
      <c r="M4" s="67"/>
    </row>
    <row r="5" spans="1:15" ht="15" customHeight="1">
      <c r="A5" s="135" t="s">
        <v>38970</v>
      </c>
      <c r="B5" s="136" t="str">
        <f>IFERROR(VLOOKUP(D5,DB!A:K,11,0),"")</f>
        <v>R1</v>
      </c>
      <c r="C5" s="136">
        <v>1</v>
      </c>
      <c r="D5" s="155" t="s">
        <v>21618</v>
      </c>
      <c r="E5" s="137" t="s">
        <v>38964</v>
      </c>
      <c r="F5" s="138">
        <v>45949.497002314813</v>
      </c>
      <c r="G5" s="139">
        <f ca="1">IFERROR(NOW()-F5,"")</f>
        <v>1.9823611110041384E-2</v>
      </c>
      <c r="H5" s="138">
        <v>45949.490752314814</v>
      </c>
      <c r="I5" s="136" t="str">
        <f>IFERROR(VLOOKUP(D5,DB!A:F,6,0),"")</f>
        <v>Generator-SG</v>
      </c>
      <c r="J5" s="136" t="str">
        <f>IFERROR(VLOOKUP(D5,DB!A:G,7,0),"")</f>
        <v>Vandalized</v>
      </c>
      <c r="K5" s="140" t="s">
        <v>38969</v>
      </c>
      <c r="L5" s="141" t="str">
        <f>IFERROR(VLOOKUP(D5,DB!A:I,9,0),"")</f>
        <v>Latis</v>
      </c>
      <c r="M5" s="67"/>
    </row>
    <row r="6" spans="1:15" ht="15" customHeight="1">
      <c r="A6" s="135"/>
      <c r="B6" s="136" t="str">
        <f>IFERROR(VLOOKUP(D6,DB!A:K,11,0),"")</f>
        <v/>
      </c>
      <c r="C6" s="136"/>
      <c r="D6" s="155"/>
      <c r="E6" s="137"/>
      <c r="F6" s="138"/>
      <c r="G6" s="139">
        <f ca="1">IFERROR(NOW()-F6,"")</f>
        <v>45949.516825925923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45949.516825925923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45949.516825925923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45949.516825925923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45949.516825925923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45949.516825925923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45949.516825925923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45949.516825925923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45949.516825925923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45949.516825925923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45949.516825925923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45949.516825925923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45949.516825925923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45949.516825925923</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45949.516825925923</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45949.516825925923</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45949.516825925923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45949.516825925923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45949.516825925923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45949.516825925923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45949.516825925923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45949.516825925923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45949.516825925923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45949.516825925923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45949.516825925923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45949.516825925923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45949.516825925923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45949.516825925923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45949.516825925923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45949.516825925923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45949.516825925923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45949.516825925923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45949.516825925923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45949.516825925923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45949.516825925923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45949.516825925923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45949.516825925923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45949.516825925923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45949.516825925923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45949.516825925923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45949.516825925923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45949.516825925923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45949.516825925923</v>
      </c>
      <c r="H48" s="138"/>
      <c r="I48" s="136" t="str">
        <f>IFERROR(VLOOKUP(D48,DB!A:F,6,0),"")</f>
        <v/>
      </c>
      <c r="J48" s="136" t="str">
        <f>IFERROR(VLOOKUP(D48,DB!A:G,7,0),"")</f>
        <v/>
      </c>
      <c r="K48" s="140"/>
      <c r="L48" s="141" t="str">
        <f>IFERROR(VLOOKUP(D48,DB!A:I,9,0),"")</f>
        <v/>
      </c>
    </row>
    <row r="49" spans="1:12" ht="15" customHeight="1">
      <c r="A49" s="156"/>
      <c r="B49" s="157" t="str">
        <f>IFERROR(VLOOKUP(D49,DB!A:K,11,0),"")</f>
        <v/>
      </c>
      <c r="C49" s="157"/>
      <c r="D49" s="157"/>
      <c r="E49" s="158"/>
      <c r="F49" s="159"/>
      <c r="G49" s="160">
        <f ca="1">IFERROR(NOW()-F49,"")</f>
        <v>45949.516825925923</v>
      </c>
      <c r="H49" s="159"/>
      <c r="I49" s="157" t="str">
        <f>IFERROR(VLOOKUP(D49,DB!A:F,6,0),"")</f>
        <v/>
      </c>
      <c r="J49" s="157" t="str">
        <f>IFERROR(VLOOKUP(D49,DB!A:G,7,0),"")</f>
        <v/>
      </c>
      <c r="K49" s="161"/>
      <c r="L49" s="162" t="str">
        <f>IFERROR(VLOOKUP(D49,DB!A:I,9,0),"")</f>
        <v/>
      </c>
    </row>
    <row r="50" spans="1:12" ht="15" customHeight="1">
      <c r="A50" s="135"/>
      <c r="B50" s="136" t="str">
        <f>IFERROR(VLOOKUP(D50,DB!A:K,11,0),"")</f>
        <v/>
      </c>
      <c r="C50" s="136"/>
      <c r="D50" s="136"/>
      <c r="E50" s="137"/>
      <c r="F50" s="138"/>
      <c r="G50" s="139">
        <f ca="1">IFERROR(NOW()-F50,"")</f>
        <v>45949.516825925923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45949.516825925923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45949.516825925923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45949.516825925923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45949.516825925923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45949.516825925923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45949.516825925923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45949.516825925923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45949.516825925923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45949.516825925923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45949.516825925923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45949.516825925923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45949.516825925923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45949.516825925923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45949.516825925923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45949.516825925923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45949.516825925923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45949.516825925923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45949.516825925923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45949.516825925923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45949.516825925923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45949.516825925923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45949.516825925923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45949.516825925923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45949.516825925923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45949.516825925923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45949.516825925923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45949.516825925923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45949.516825925923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45949.516825925923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45949.516825925923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45949.516825925923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45949.516825925923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45949.516825925923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45949.516825925923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45949.516825925923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45949.516825925923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45949.516825925923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45949.516825925923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45949.516825925923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45949.516825925923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45949.516825925923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45949.516825925923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45949.516825925923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45949.516825925923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45949.516825925923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45949.516825925923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45949.516825925923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45949.516825925923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45949.516825925923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45949.516825925923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45949.516825925923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45949.516825925923</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45949.516825925923</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45949.516825925923</v>
      </c>
      <c r="H104" s="138"/>
      <c r="I104" s="136" t="str">
        <f>IFERROR(VLOOKUP(D104,DB!A:F,6,0),"")</f>
        <v/>
      </c>
      <c r="J104" s="136" t="str">
        <f>IFERROR(VLOOKUP(D104,DB!A:G,7,0),"")</f>
        <v/>
      </c>
      <c r="K104" s="140"/>
      <c r="L104" s="141" t="str">
        <f>IFERROR(VLOOKUP(D104,DB!A:I,9,0),"")</f>
        <v/>
      </c>
    </row>
    <row r="105" spans="1:12" ht="15" customHeight="1">
      <c r="A105" s="156"/>
      <c r="B105" s="157" t="str">
        <f>IFERROR(VLOOKUP(D105,DB!A:K,11,0),"")</f>
        <v/>
      </c>
      <c r="C105" s="157"/>
      <c r="D105" s="157"/>
      <c r="E105" s="158"/>
      <c r="F105" s="159"/>
      <c r="G105" s="160">
        <f ca="1">IFERROR(NOW()-F105,"")</f>
        <v>45949.516825925923</v>
      </c>
      <c r="H105" s="159"/>
      <c r="I105" s="157" t="str">
        <f>IFERROR(VLOOKUP(D105,DB!A:F,6,0),"")</f>
        <v/>
      </c>
      <c r="J105" s="157" t="str">
        <f>IFERROR(VLOOKUP(D105,DB!A:G,7,0),"")</f>
        <v/>
      </c>
      <c r="K105" s="161"/>
      <c r="L105" s="162" t="str">
        <f>IFERROR(VLOOKUP(D105,DB!A:I,9,0),"")</f>
        <v/>
      </c>
    </row>
  </sheetData>
  <customSheetViews>
    <customSheetView guid="{F6042A99-DD27-4453-835D-0834D95730CC}" filter="1" showAutoFilter="1">
      <pageMargins left="0" right="0" top="0" bottom="0" header="0" footer="0"/>
      <autoFilter ref="B1:M1" xr:uid="{B478F9DF-9A48-4DAE-99E3-E3DAC7BCFE3B}"/>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142.78974259259121</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124.51698796296114</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5.0210504629576462</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45949.516825925923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45949.516825925923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45949.516825925923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45949.516825925923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45949.516825925923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45949.516825925923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45949.516825925923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45949.516825925923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45949.516825925923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45949.516825925923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45949.516825925923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45949.516825925923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45949.516825925923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45949.516825925923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45949.516825925923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45949.516825925923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45949.516825925923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45949.516825925923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45949.516825925923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45949.516825925923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45949.516825925923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45949.516825925923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45949.516825925923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45949.516825925923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45949.516825925923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45949.516825925923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45949.516825925923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45949.516825925923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45949.516825925923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45949.516825925923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45949.516825925923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45949.516825925923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45949.516825925923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45949.516825925923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45949.516825925923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45949.516825925923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45949.516825925923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45949.516825925923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45949.516825925923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45949.516825925923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45949.516825925923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45949.516825925923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45949.516825925923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45949.516825925923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45949.516825925923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45949.516825925923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45949.516825925923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45949.516825925923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45949.516825925923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45949.516825925923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45949.516825925923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45949.516825925923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45949.516825925923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45949.516825925923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45949.516825925923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45949.516825925923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45949.516825925923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45949.516825925923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45949.516825925923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45949.516825925923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45949.516825925923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45949.516825925923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45949.516825925923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45949.516825925923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45949.516825925923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45949.516825925923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45949.516825925923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45949.516825925923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45949.516825925923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45949.516825925923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45949.516825925923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45949.516825925923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45949.516825925923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45949.516825925923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45949.516825925923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45949.516825925923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45949.516825925923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45949.516825925923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45949.516825925923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45949.516825925923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45949.516825925923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45949.516825925923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45949.516825925923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45949.516825925923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45949.516825925923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45949.516825925923</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45949.516825925923</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45949.516825925923</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45949.516825925923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45949.516825925923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45949.516825925923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45949.516825925923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45949.516825925923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45949.516825925923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45949.516825925923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45949.516825925923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45949.516825925923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45949.516825925923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45949.516825925923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45949.516825925923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45949.516825925923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45949.516825925923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45949.516825925923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45949.516825925923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45949.516825925923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45949.516825925923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45949.516825925923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45949.516825925923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45949.516825925923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45949.516825925923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45949.516825925923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45949.516825925923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45949.516825925923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45949.516825925923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45949.516825925923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45949.516825925923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45949.516825925923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45949.516825925923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45949.516825925923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45949.516825925923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45949.516825925923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45949.516825925923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45949.516825925923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45949.516825925923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45949.516825925923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45949.516825925923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45949.516825925923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45949.516825925923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45949.516825925923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45949.516825925923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45949.516825925923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45949.516825925923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45949.516825925923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45949.516825925923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45949.516825925923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45949.516825925923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45949.516825925923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45949.516825925923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45949.516825925923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45949.516825925923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45949.516825925923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45949.516825925923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45949.516825925923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45949.516825925923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45949.516825925923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45949.516825925923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45949.516825925923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45949.516825925923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45949.516825925923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45949.516825925923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45949.516825925923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45949.516825925923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45949.516825925923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45949.516825925923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45949.516825925923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45949.516825925923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45949.516825925923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45949.516825925923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45949.516825925923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45949.516825925923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45949.516825925923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45949.516825925923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45949.516825925923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45949.516825925923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45949.516825925923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45949.516825925923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45949.516825925923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45949.516825925923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45949.516825925923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45949.516825925923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45949.516825925923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45949.516825925923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45949.516825925923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45949.516825925923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45949.516825925923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45949.516825925923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45949.516825925923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45949.516825925923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45949.516825925923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45949.516825925923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45949.516825925923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45949.516825925923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45949.516825925923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45949.516825925923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45949.516825925923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45949.516825925923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45949.516825925923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45949.516825925923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45949.516825925923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45949.516825925923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45949.516825925923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45949.516825925923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45949.516825925923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45949.516825925923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45949.516825925923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45949.516825925923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45949.516825925923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45949.516825925923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45949.516825925923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45949.516825925923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45949.516825925923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45949.516825925923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45949.516825925923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45949.516825925923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45949.516825925923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45949.516825925923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45949.516825925923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45949.516825925923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45949.516825925923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45949.516825925923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45949.516825925923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45949.516825925923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45949.516825925923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45949.516825925923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45949.516825925923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45949.516825925923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45949.516825925923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45949.516825925923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45949.516825925923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45949.516825925923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45949.516825925923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45949.516825925923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45949.516825925923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45949.516825925923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45949.516825925923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45949.516825925923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45949.516825925923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45949.516825925923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45949.516825925923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45949.516825925923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45949.516825925923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45949.516825925923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45949.516825925923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45949.516825925923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45949.516825925923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45949.516825925923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45949.516825925923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45949.516825925923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45949.516825925923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45949.516825925923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45949.516825925923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45949.516825925923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45949.516825925923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45949.516825925923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45949.516825925923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45949.516825925923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45949.516825925923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45949.516825925923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45949.516825925923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45949.516825925923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45949.516825925923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45949.516825925923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45949.516825925923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45949.516825925923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45949.516825925923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45949.516825925923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45949.516825925923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45949.516825925923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45949.516825925923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45949.516825925923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45949.516825925923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45949.516825925923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45949.516825925923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45949.516825925923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45949.516825925923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45949.516825925923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45949.516825925923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45949.516825925923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45949.516825925923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45949.516825925923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45949.516825925923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45949.516825925923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45949.516825925923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45949.516825925923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45949.516825925923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45949.516825925923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45949.516825925923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45949.516825925923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45949.516825925923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45949.516825925923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45949.516825925923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45949.516825925923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45949.516825925923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45949.516825925923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45949.516825925923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45949.516825925923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45949.516825925923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45949.516825925923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45949.516825925923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45949.516825925923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45949.516825925923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45949.516825925923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45949.516825925923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45949.516825925923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45949.516825925923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45949.516825925923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45949.516825925923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45949.516825925923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45949.516825925923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45949.516825925923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45949.516825925923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45949.516825925923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45949.516825925923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45949.516825925923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45949.516825925923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45949.516825925923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45949.516825925923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45949.516825925923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45949.516825925923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45949.516825925923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45949.516825925923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45949.516825925923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45949.516825925923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45949.516825925923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45949.516825925923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45949.516825925923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45949.516825925923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45949.516825925923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45949.516825925923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45949.516825925923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45949.516825925923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45949.516825925923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45949.516825925923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45949.516825925923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45949.516825925923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45949.516825925923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45949.516825925923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45949.516825925923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45949.516825925923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45949.516825925923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45949.516825925923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45949.516825925923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45949.516825925923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45949.516825925923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45949.516825925923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45949.516825925923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45949.516825925923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45949.516825925923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45949.516825925923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45949.516825925923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45949.516825925923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45949.516825925923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45949.516825925923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45949.516825925923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45949.516825925923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45949.516825925923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45949.516825925923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45949.516825925923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45949.516825925923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45949.516825925923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45949.516825925923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45949.516825925923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45949.516825925923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45949.516825925923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45949.516825925923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45949.516825925923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45949.516825925923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45949.516825925923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45949.516825925923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45949.516825925923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45949.516825925923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45949.516825925923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45949.516825925923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45949.516825925923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45949.516825925923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45949.516825925923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45949.516825925923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45949.516825925923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45949.516825925923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45949.516825925923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45949.516825925923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45949.516825925923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45949.516825925923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45949.516825925923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45949.516825925923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45949.516825925923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45949.516825925923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45949.516825925923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45949.516825925923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45949.516825925923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45949.516825925923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45949.516825925923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45949.516825925923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45949.516825925923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45949.516825925923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45949.516825925923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45949.516825925923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45949.516825925923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45949.516825925923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45949.516825925923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45949.516825925923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45949.516825925923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45949.516825925923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45949.516825925923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45949.516825925923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45949.516825925923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45949.516825925923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45949.516825925923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45949.516825925923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45949.516825925923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45949.516825925923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45949.516825925923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45949.516825925923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45949.516825925923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45949.516825925923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45949.516825925923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45949.516825925923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45949.516825925923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45949.516825925923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45949.516825925923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45949.516825925923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45949.516825925923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45949.516825925923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45949.516825925923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45949.516825925923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45949.516825925923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45949.516825925923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45949.516825925923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45949.516825925923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45949.516825925923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45949.516825925923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45949.516825925923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45949.516825925923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45949.516825925923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45949.516825925923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45949.516825925923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45949.516825925923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45949.516825925923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45949.516825925923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45949.516825925923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45949.516825925923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45949.516825925923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45949.516825925923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45949.516825925923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45949.516825925923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45949.516825925923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45949.516825925923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45949.516825925923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45949.516825925923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45949.516825925923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45949.516825925923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45949.516825925923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45949.516825925923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45949.516825925923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45949.516825925923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45949.516825925923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45949.516825925923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45949.516825925923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45949.516825925923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45949.516825925923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45949.516825925923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45949.516825925923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45949.516825925923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45949.516825925923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45949.516825925923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45949.516825925923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45949.516825925923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45949.516825925923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45949.516825925923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45949.516825925923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45949.516825925923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45949.516825925923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45949.516825925923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45949.516825925923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45949.516825925923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45949.516825925923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45949.516825925923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45949.516825925923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45949.516825925923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45949.516825925923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45949.516825925923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45949.516825925923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45949.516825925923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45949.516825925923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45949.516825925923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45949.516825925923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45949.516825925923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45949.516825925923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45949.516825925923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45949.516825925923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45949.516825925923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45949.516825925923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45949.516825925923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45949.516825925923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45949.516825925923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45949.516825925923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45949.516825925923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45949.516825925923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45949.516825925923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45949.516825925923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45949.516825925923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45949.516825925923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45949.516825925923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45949.516825925923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45949.516825925923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45949.516825925923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45949.516825925923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45949.516825925923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45949.516825925923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45949.516825925923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45949.516825925923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45949.516825925923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45949.516825925923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45949.516825925923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45949.516825925923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45949.516825925923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45949.516825925923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45949.516825925923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45949.516825925923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45949.516825925923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45949.516825925923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45949.516825925923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45949.516825925923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45949.516825925923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45949.516825925923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45949.516825925923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45949.516825925923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45949.516825925923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45949.516825925923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45949.516825925923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45949.516825925923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45949.516825925923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45949.516825925923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45949.516825925923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45949.516825925923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45949.516825925923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45949.516825925923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45949.516825925923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45949.516825925923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45949.516825925923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45949.516825925923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45949.516825925923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45949.516825925923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45949.516825925923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45949.516825925923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45949.516825925923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45949.516825925923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45949.516825925923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45949.516825925923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45949.516825925923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45949.516825925923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45949.516825925923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45949.516825925923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45949.516825925923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45949.516825925923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45949.516825925923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45949.516825925923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45949.516825925923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45949.516825925923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45949.516825925923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45949.516825925923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45949.516825925923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45949.516825925923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45949.516825925923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45949.516825925923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45949.516825925923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45949.516825925923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45949.516825925923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45949.516825925923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45949.516825925923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45949.516825925923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45949.516825925923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45949.516825925923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45949.516825925923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45949.516825925923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45949.516825925923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45949.516825925923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45949.516825925923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45949.516825925923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45949.516825925923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45949.516825925923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45949.516825925923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45949.516825925923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45949.516825925923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45949.516825925923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45949.516825925923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45949.516825925923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45949.516825925923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45949.516825925923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45949.516825925923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45949.516825925923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45949.516825925923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45949.516825925923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45949.516825925923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45949.516825925923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45949.516825925923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45949.516825925923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45949.516825925923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45949.516825925923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45949.516825925923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45949.516825925923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45949.516825925923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45949.516825925923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45949.516825925923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45949.516825925923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45949.516825925923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45949.516825925923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45949.516825925923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45949.516825925923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45949.516825925923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45949.516825925923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45949.516825925923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45949.516825925923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45949.516825925923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45949.516825925923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45949.516825925923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45949.516825925923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45949.516825925923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45949.516825925923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45949.516825925923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45949.516825925923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45949.516825925923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45949.516825925923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45949.516825925923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45949.516825925923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45949.516825925923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45949.516825925923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45949.516825925923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45949.516825925923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45949.516825925923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45949.516825925923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45949.516825925923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45949.516825925923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45949.516825925923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45949.516825925923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45949.516825925923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45949.516825925923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45949.516825925923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45949.516825925923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45949.516825925923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45949.516825925923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45949.516825925923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45949.516825925923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45949.516825925923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45949.516825925923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45949.516825925923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45949.516825925923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45949.516825925923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45949.516825925923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45949.516825925923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45949.516825925923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45949.516825925923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45949.516825925923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45949.516825925923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45949.516825925923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45949.516825925923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45949.516825925923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45949.516825925923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45949.516825925923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45949.516825925923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45949.516825925923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45949.516825925923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45949.516825925923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45949.516825925923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45949.516825925923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45949.516825925923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45949.516825925923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45949.516825925923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45949.516825925923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45949.516825925923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45949.516825925923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45949.516825925923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45949.516825925923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45949.516825925923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45949.516825925923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45949.516825925923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45949.516825925923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45949.516825925923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45949.516825925923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45949.516825925923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45949.516825925923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45949.516825925923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45949.516825925923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45949.516825925923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45949.516825925923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45949.516825925923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45949.516825925923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45949.516825925923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45949.516825925923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45949.516825925923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45949.516825925923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45949.516825925923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45949.516825925923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45949.516825925923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45949.516825925923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45949.516825925923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45949.516825925923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45949.516825925923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45949.516825925923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45949.516825925923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45949.516825925923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45949.516825925923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45949.516825925923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45949.516825925923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45949.516825925923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45949.516825925923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45949.516825925923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45949.516825925923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45949.516825925923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45949.516825925923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45949.516825925923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45949.516825925923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45949.516825925923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45949.516825925923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45949.516825925923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45949.516825925923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45949.516825925923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45949.516825925923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45949.516825925923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45949.516825925923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45949.516825925923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45949.516825925923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45949.516825925923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45949.516825925923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45949.516825925923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45949.516825925923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45949.516825925923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45949.516825925923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45949.516825925923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45949.516825925923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45949.516825925923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45949.516825925923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45949.516825925923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45949.516825925923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45949.516825925923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45949.516825925923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45949.516825925923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45949.516825925923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45949.516825925923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45949.516825925923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45949.516825925923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45949.516825925923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45949.516825925923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45949.516825925923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45949.516825925923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45949.516825925923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45949.516825925923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45949.516825925923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45949.516825925923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45949.516825925923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45949.516825925923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45949.516825925923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45949.516825925923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45949.516825925923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45949.516825925923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45949.516825925923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45949.516825925923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45949.516825925923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45949.516825925923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45949.516825925923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45949.516825925923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45949.516825925923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45949.516825925923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45949.516825925923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45949.516825925923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45949.516825925923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45949.516825925923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45949.516825925923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45949.516825925923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45949.516825925923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45949.516825925923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45949.516825925923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45949.516825925923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45949.516825925923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45949.516825925923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45949.516825925923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45949.516825925923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45949.516825925923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45949.516825925923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45949.516825925923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45949.516825925923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45949.516825925923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45949.516825925923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45949.516825925923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45949.516825925923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45949.516825925923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45949.516825925923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45949.516825925923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45949.516825925923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45949.516825925923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45949.516825925923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45949.516825925923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45949.516825925923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45949.516825925923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45949.516825925923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45949.516825925923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45949.516825925923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45949.516825925923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45949.516825925923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45949.516825925923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45949.516825925923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45949.516825925923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45949.516825925923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45949.516825925923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45949.516825925923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45949.516825925923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45949.516825925923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45949.516825925923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45949.516825925923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45949.516825925923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45949.516825925923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45949.516825925923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45949.516825925923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45949.516825925923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45949.516825925923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45949.516825925923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45949.516825925923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45949.516825925923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45949.516825925923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45949.516825925923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45949.516825925923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45949.516825925923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45949.516825925923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45949.516825925923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45949.516825925923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45949.516825925923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45949.516825925923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45949.516825925923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45949.516825925923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45949.516825925923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45949.516825925923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45949.516825925923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45949.516825925923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45949.516825925923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45949.516825925923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45949.516825925923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45949.516825925923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45949.516825925923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45949.516825925923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45949.516825925923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45949.516825925923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45949.516825925923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45949.516825925923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45949.516825925923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45949.516825925923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45949.516825925923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45949.516825925923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45949.516825925923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45949.516825925923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45949.516825925923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45949.516825925923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45949.516825925923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45949.516825925923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45949.516825925923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45949.516825925923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45949.516825925923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45949.516825925923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45949.516825925923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45949.516825925923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45949.516825925923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45949.516825925923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45949.516825925923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45949.516825925923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45949.516825925923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45949.516825925923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45949.516825925923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45949.516825925923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45949.516825925923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45949.516825925923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45949.516825925923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45949.516825925923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45949.516825925923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45949.516825925923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45949.516825925923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45949.516825925923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45949.516825925923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45949.516825925923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45949.516825925923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45949.516825925923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45949.516825925923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45949.516825925923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45949.516825925923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45949.516825925923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45949.516825925923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45949.516825925923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45949.516825925923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45949.516825925923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45949.516825925923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45949.516825925923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45949.516825925923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45949.516825925923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45949.516825925923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45949.516825925923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45949.516825925923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45949.516825925923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45949.516825925923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45949.516825925923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45949.516825925923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45949.516825925923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45949.516825925923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45949.516825925923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45949.516825925923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45949.516825925923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45949.516825925923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45949.516825925923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45949.516825925923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45949.516825925923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45949.516825925923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45949.516825925923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45949.516825925923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45949.516825925923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45949.516825925923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45949.516825925923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45949.516825925923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45949.516825925923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45949.516825925923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45949.516825925923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45949.516825925923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45949.516825925923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45949.516825925923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45949.516825925923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45949.516825925923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45949.516825925923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45949.516825925923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45949.516825925923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45949.516825925923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45949.516825925923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45949.516825925923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45949.516825925923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45949.516825925923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45949.516825925923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45949.516825925923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45949.516825925923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45949.516825925923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45949.516825925923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45949.516825925923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45949.516825925923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45949.516825925923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45949.516825925923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45949.516825925923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45949.516825925923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45949.516825925923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45949.516825925923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45949.516825925923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45949.516825925923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45949.516825925923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45949.516825925923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45949.516825925923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45949.516825925923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45949.516825925923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45949.516825925923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45949.516825925923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45949.516825925923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45949.516825925923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45949.516825925923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45949.516825925923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45949.516825925923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45949.516825925923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45949.516825925923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45949.516825925923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45949.516825925923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45949.516825925923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45949.516825925923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45949.516825925923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45949.516825925923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45949.516825925923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45949.516825925923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45949.516825925923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45949.516825925923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45949.516825925923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45949.516825925923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45949.516825925923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45949.516825925923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45949.516825925923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45949.516825925923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45949.516825925923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45949.516825925923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45949.516825925923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45949.516825925923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45949.516825925923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45949.516825925923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45949.516825925923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45949.516825925923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45949.516825925923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45949.516825925923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45949.516825925923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45949.516825925923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45949.516825925923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45949.516825925923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45949.516825925923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45949.516825925923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45949.516825925923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45949.516825925923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45949.516825925923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45949.516825925923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45949.516825925923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45949.516825925923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45949.516825925923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45949.516825925923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45949.516825925923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45949.516825925923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45949.516825925923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45949.516825925923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45949.516825925923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45949.516825925923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45949.516825925923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45949.516825925923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45949.516825925923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45949.516825925923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45949.516825925923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45949.516825925923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45949.516825925923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45949.516825925923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45949.516825925923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45949.516825925923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45949.516825925923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45949.516825925923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45949.516825925923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45949.516825925923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45949.516825925923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45949.516825925923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45949.516825925923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45949.516825925923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45949.516825925923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45949.516825925923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45949.516825925923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45949.516825925923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45949.516825925923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45949.516825925923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45949.516825925923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45949.516825925923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45949.516825925923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45949.516825925923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45949.516825925923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45949.516825925923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45949.516825925923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45949.516825925923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45949.516825925923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45949.516825925923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45949.516825925923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45949.516825925923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45949.516825925923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45949.516825925923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45949.516825925923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45949.516825925923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45949.516825925923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45949.516825925923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45949.516825925923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45949.516825925923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45949.516825925923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45949.516825925923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45949.516825925923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45949.516825925923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45949.516825925923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45949.516825925923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45949.516825925923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45949.516825925923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45949.516825925923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45949.516825925923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45949.516825925923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45949.516825925923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45949.516825925923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45949.516825925923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45949.516825925923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45949.516825925923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45949.516825925923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45949.516825925923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45949.516825925923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45949.516825925923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45949.516825925923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45949.516825925923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45949.516825925923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45949.516825925923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45949.516825925923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45949.516825925923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45949.516825925923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45949.516825925923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45949.516825925923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45949.516825925923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45949.516825925923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45949.516825925923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45949.516825925923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45949.516825925923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45949.516825925923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45949.516825925923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45949.516825925923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45949.516825925923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45949.516825925923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45949.516825925923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45949.516825925923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45949.516825925923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45949.516825925923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45949.516825925923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45949.516825925923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45949.516825925923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45949.516825925923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45949.516825925923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45949.516825925923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45949.516825925923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45949.516825925923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45949.516825925923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45949.516825925923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45949.516825925923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45949.516825925923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45949.516825925923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45949.516825925923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45949.516825925923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45949.516825925923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45949.516825925923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45949.516825925923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45949.516825925923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45949.516825925923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45949.516825925923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45949.516825925923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45949.516825925923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45949.516825925923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45949.516825925923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45949.516825925923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45949.516825925923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45949.516825925923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45949.516825925923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45949.516825925923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45949.516825925923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45949.516825925923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45949.516825925923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45949.516825925923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45949.516825925923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45949.516825925923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45949.516825925923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45949.516825925923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45949.516825925923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45949.516825925923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45949.516825925923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45949.516825925923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45949.516825925923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45949.516825925923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45949.516825925923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45949.516825925923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45949.516825925923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45949.516825925923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45949.516825925923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45949.516825925923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45949.516825925923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45949.516825925923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45949.516825925923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45949.516825925923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45949.516825925923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45949.516825925923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45949.516825925923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45949.516825925923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45949.516825925923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45949.516825925923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45949.516825925923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45949.516825925923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45949.516825925923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45949.516825925923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45949.516825925923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45949.516825925923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45949.516825925923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45949.516825925923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45949.516825925923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45949.516825925923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45949.516825925923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45949.516825925923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45949.516825925923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45949.516825925923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45949.516825925923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45949.516825925923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45949.516825925923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45949.516825925923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45949.516825925923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45949.516825925923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45949.516825925923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45949.516825925923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45949.516825925923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45949.516825925923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45949.516825925923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45949.516825925923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45949.516825925923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45949.516825925923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45949.516825925923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45949.516825925923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45949.516825925923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45949.516825925923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45949.516825925923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45949.516825925923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45949.516825925923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45949.516825925923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45949.516825925923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45949.516825925923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45949.516825925923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45949.516825925923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45949.516825925923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45949.516825925923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45949.516825925923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45949.516825925923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45949.516825925923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45949.516825925923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45949.516825925923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45949.516825925923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45949.516825925923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45949.516825925923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45949.516825925923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45949.516825925923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45949.516825925923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45949.516825925923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45949.516825925923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45949.516825925923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45949.516825925923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45949.516825925923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45949.516825925923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45949.516825925923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45949.516825925923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45949.516825925923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45949.516825925923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45949.516825925923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45949.516825925923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45949.516825925923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45949.516825925923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45949.516825925923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45949.516825925923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45949.516825925923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45949.516825925923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45949.516825925923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45949.516825925923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45949.516825925923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45949.516825925923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45949.516825925923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45949.516825925923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45949.516825925923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45949.516825925923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45949.516825925923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45949.516825925923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45949.516825925923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45949.516825925923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45949.516825925923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45949.516825925923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45949.516825925923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45949.516825925923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45949.516825925923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45949.516825925923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45949.516825925923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45949.516825925923</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45949.516825925923</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246.03610833332641</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3</v>
      </c>
      <c r="D3" s="123" t="s">
        <v>35060</v>
      </c>
      <c r="E3" s="100" t="s">
        <v>38964</v>
      </c>
      <c r="F3" s="101">
        <v>45949.429386574076</v>
      </c>
      <c r="G3" s="126">
        <f ca="1">IFERROR(NOW()-F3,"")</f>
        <v>8.7439351846114732E-2</v>
      </c>
      <c r="H3" s="125">
        <v>45948.956307870372</v>
      </c>
      <c r="I3" s="121" t="str">
        <f>IFERROR(VLOOKUP(D3,DB!A:F,6,0),"")</f>
        <v>Generator-SG</v>
      </c>
      <c r="J3" s="121" t="str">
        <f>IFERROR(VLOOKUP(D3,DB!A:G,7,0),"")</f>
        <v>No BB Shifted</v>
      </c>
      <c r="K3" s="127" t="s">
        <v>39060</v>
      </c>
      <c r="L3" s="123" t="str">
        <f>IFERROR(VLOOKUP(D3,DB!A:I,9,0),"")</f>
        <v>Latis</v>
      </c>
    </row>
    <row r="4" spans="1:16" ht="15" customHeight="1">
      <c r="A4" s="121" t="s">
        <v>39061</v>
      </c>
      <c r="B4" s="121" t="str">
        <f>IFERROR(VLOOKUP(D4,DB!A:K,11,0),"")</f>
        <v>R4</v>
      </c>
      <c r="C4" s="122">
        <v>1</v>
      </c>
      <c r="D4" s="127" t="s">
        <v>35720</v>
      </c>
      <c r="E4" s="100" t="s">
        <v>38964</v>
      </c>
      <c r="F4" s="125">
        <v>45949.429328703707</v>
      </c>
      <c r="G4" s="126">
        <f ca="1">IFERROR(NOW()-F4,"")</f>
        <v>8.7497222215461079E-2</v>
      </c>
      <c r="H4" s="125">
        <v>45949.301261574074</v>
      </c>
      <c r="I4" s="121" t="str">
        <f>IFERROR(VLOOKUP(D4,DB!A:F,6,0),"")</f>
        <v>Generator-SG</v>
      </c>
      <c r="J4" s="121" t="str">
        <f>IFERROR(VLOOKUP(D4,DB!A:G,7,0),"")</f>
        <v>Dead</v>
      </c>
      <c r="K4" s="127" t="s">
        <v>39060</v>
      </c>
      <c r="L4" s="123" t="str">
        <f>IFERROR(VLOOKUP(D4,DB!A:I,9,0),"")</f>
        <v>Latis</v>
      </c>
    </row>
    <row r="5" spans="1:16" ht="15" customHeight="1">
      <c r="A5" s="121" t="s">
        <v>39062</v>
      </c>
      <c r="B5" s="121" t="str">
        <f>IFERROR(VLOOKUP(D5,DB!A:K,11,0),"")</f>
        <v>R4</v>
      </c>
      <c r="C5" s="122">
        <v>1</v>
      </c>
      <c r="D5" s="123" t="s">
        <v>23991</v>
      </c>
      <c r="E5" s="100" t="s">
        <v>39048</v>
      </c>
      <c r="F5" s="125">
        <v>45949.485520833332</v>
      </c>
      <c r="G5" s="126">
        <f ca="1">IFERROR(NOW()-F5,"")</f>
        <v>3.1305092590628192E-2</v>
      </c>
      <c r="H5" s="125">
        <v>45949.438738425924</v>
      </c>
      <c r="I5" s="121" t="str">
        <f>IFERROR(VLOOKUP(D5,DB!A:F,6,0),"")</f>
        <v>SCECO</v>
      </c>
      <c r="J5" s="121" t="str">
        <f>IFERROR(VLOOKUP(D5,DB!A:G,7,0),"")</f>
        <v>Good</v>
      </c>
      <c r="K5" s="127" t="s">
        <v>39063</v>
      </c>
      <c r="L5" s="123" t="str">
        <f>IFERROR(VLOOKUP(D5,DB!A:I,9,0),"")</f>
        <v>Latis</v>
      </c>
    </row>
    <row r="6" spans="1:16" ht="15" customHeight="1">
      <c r="A6" s="121"/>
      <c r="B6" s="121" t="str">
        <f>IFERROR(VLOOKUP(D6,DB!A:K,11,0),"")</f>
        <v/>
      </c>
      <c r="C6" s="122"/>
      <c r="D6" s="123"/>
      <c r="E6" s="100"/>
      <c r="F6" s="125"/>
      <c r="G6" s="126">
        <f ca="1">IFERROR(NOW()-F6,"")</f>
        <v>45949.516825925923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45949.516825925923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45949.516825925923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45949.516825925923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45949.516825925923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45949.516825925923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45949.516825925923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45949.516825925923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45949.516825925923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45949.516825925923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45949.516825925923</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s="123" t="s">
        <v>38518</v>
      </c>
      <c r="E17" s="100"/>
      <c r="F17" s="125"/>
      <c r="G17" s="126">
        <f ca="1">IFERROR(NOW()-F17,"")</f>
        <v>45949.516825925923</v>
      </c>
      <c r="H17" s="125"/>
      <c r="I17" s="121" t="str">
        <f>IFERROR(VLOOKUP(D17,DB!A:F,6,0),"")</f>
        <v>SCECO</v>
      </c>
      <c r="J17" s="121" t="str">
        <f>IFERROR(VLOOKUP(D17,DB!A:G,7,0),"")</f>
        <v>No BB Shifted</v>
      </c>
      <c r="K17" s="127"/>
      <c r="L17" s="123" t="str">
        <f>IFERROR(VLOOKUP(D17,DB!A:I,9,0),"")</f>
        <v>Latis</v>
      </c>
    </row>
    <row r="18" spans="1:12" ht="15" customHeight="1">
      <c r="A18" s="121"/>
      <c r="B18" s="121" t="str">
        <f>IFERROR(VLOOKUP(D18,DB!A:K,11,0),"")</f>
        <v/>
      </c>
      <c r="C18" s="122"/>
      <c r="D18" s="123"/>
      <c r="E18" s="100"/>
      <c r="F18" s="125"/>
      <c r="G18" s="126">
        <f ca="1">IFERROR(NOW()-F18,"")</f>
        <v>45949.516825925923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45949.516825925923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45949.516825925923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45949.516825925923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45949.516825925923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45949.516825925923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45949.516825925923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45949.516825925923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45949.516825925923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45949.516825925923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45949.516825925923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45949.516825925923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45949.516825925923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45949.516825925923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45949.516825925923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45949.516825925923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45949.516825925923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45949.516825925923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45949.516825925923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45949.516825925923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45949.516825925923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45949.516825925923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45949.516825925923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45949.516825925923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45949.516825925923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45949.516825925923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45949.516825925923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45949.516825925923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45949.516825925923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45949.516825925923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45949.516825925923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45949.516825925923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45949.516825925923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45949.516825925923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45949.516825925923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45949.516825925923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45949.516825925923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45949.516825925923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45949.516825925923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45949.516825925923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45949.516825925923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45949.516825925923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45949.516825925923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45949.516825925923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45949.516825925923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45949.516825925923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45949.516825925923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45949.516825925923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45949.516825925923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45949.516825925923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45949.516825925923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45949.516825925923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45949.516825925923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45949.516825925923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45949.516825925923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45949.516825925923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45949.516825925923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45949.516825925923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45949.516825925923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45949.516825925923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45949.516825925923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45949.516825925923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45949.516825925923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45949.516825925923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45949.516825925923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45949.516825925923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45949.516825925923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45949.516825925923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45949.516825925923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45949.516825925923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45949.516825925923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45949.516825925923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45949.516825925923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45949.516825925923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45949.516825925923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45949.516825925923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45949.516825925923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45949.516825925923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45949.516825925923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45949.516825925923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45949.516825925923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45949.516825925923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45949.516825925923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45949.516825925923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45949.516825925923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45949.516825925923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45949.516825925923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45949.516825925923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45949.516825925923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45949.516825925923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45949.516825925923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45949.516825925923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45949.516825925923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45949.516825925923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45949.516825925923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45949.516825925923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45949.516825925923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45949.516825925923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45949.516825925923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45949.516825925923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45949.516825925923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45949.516825925923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45949.516825925923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45949.516825925923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45949.516825925923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45949.516825925923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45949.516825925923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45949.516825925923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45949.516825925923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45949.516825925923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45949.516825925923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45949.516825925923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45949.516825925923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45949.516825925923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45949.516825925923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45949.516825925923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45949.516825925923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45949.516825925923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45949.516825925923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45949.516825925923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45949.516825925923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45949.516825925923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45949.516825925923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45949.516825925923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45949.516825925923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45949.516825925923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45949.516825925923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45949.516825925923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45949.516825925923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45949.516825925923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45949.516825925923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45949.516825925923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45949.516825925923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45949.516825925923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45949.516825925923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45949.516825925923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45949.516825925923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45949.516825925923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45949.516825925923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45949.516825925923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45949.516825925923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45949.516825925923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45949.516825925923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45949.516825925923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45949.516825925923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45949.516825925923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45949.516825925923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45949.516825925923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45949.516825925923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45949.516825925923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45949.516825925923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45949.516825925923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45949.516825925923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45949.516825925923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45949.516825925923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45949.516825925923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45949.516825925923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45949.516825925923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45949.516825925923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45949.516825925923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45949.516825925923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45949.516825925923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45949.516825925923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45949.516825925923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45949.516825925923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45949.516825925923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45949.516825925923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45949.516825925923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45949.516825925923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45949.516825925923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45949.516825925923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45949.516825925923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45949.516825925923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45949.516825925923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45949.516825925923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45949.516825925923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45949.516825925923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45949.516825925923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45949.516825925923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45949.516825925923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45949.516825925923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45949.516825925923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45949.516825925923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45949.516825925923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45949.516825925923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45949.516825925923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45949.516825925923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45949.516825925923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45949.516825925923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45949.516825925923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45949.516825925923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45949.516825925923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45949.516825925923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45949.516825925923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45949.516825925923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45949.516825925923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45949.516825925923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45949.516825925923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45949.516825925923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45949.516825925923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45949.516825925923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45949.516825925923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45949.516825925923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45949.516825925923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45949.516825925923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45949.516825925923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45949.516825925923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45949.516825925923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45949.516825925923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45949.516825925923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45949.516825925923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45949.516825925923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45949.516825925923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45949.516825925923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45949.516825925923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45949.516825925923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45949.516825925923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45949.516825925923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45949.516825925923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45949.516825925923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45949.516825925923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45949.516825925923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45949.516825925923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45949.516825925923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45949.516825925923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45949.516825925923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45949.516825925923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45949.516825925923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45949.516825925923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45949.516825925923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45949.516825925923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45949.516825925923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45949.516825925923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45949.516825925923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45949.516825925923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45949.516825925923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45949.516825925923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45949.516825925923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45949.516825925923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45949.516825925923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45949.516825925923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45949.516825925923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45949.516825925923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45949.516825925923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45949.516825925923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45949.516825925923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45949.516825925923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45949.516825925923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45949.516825925923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45949.516825925923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45949.516825925923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45949.516825925923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45949.516825925923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45949.516825925923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45949.516825925923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45949.516825925923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45949.516825925923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45949.516825925923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45949.516825925923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45949.516825925923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45949.516825925923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45949.516825925923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45949.516825925923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45949.516825925923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45949.516825925923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45949.516825925923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45949.516825925923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45949.516825925923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45949.516825925923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45949.516825925923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45949.516825925923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45949.516825925923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45949.516825925923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45949.516825925923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45949.516825925923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45949.516825925923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45949.516825925923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45949.516825925923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45949.516825925923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45949.516825925923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45949.516825925923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45949.516825925923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45949.516825925923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45949.516825925923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45949.516825925923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45949.516825925923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45949.516825925923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45949.516825925923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45949.516825925923</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45949.516825925923</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45949.516825925923</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45949.516825925923</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45949.516825925923</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45949.516825925923</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45949.516825925923</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45949.516825925923</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45949.516825925923</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11" sqref="D11"/>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39064</v>
      </c>
      <c r="B2" s="37" t="str">
        <f>IFERROR(VLOOKUP(D2,DB!A:K,11,0),"")</f>
        <v>R5</v>
      </c>
      <c r="C2" s="37">
        <v>3</v>
      </c>
      <c r="D2" s="120" t="s">
        <v>36000</v>
      </c>
      <c r="E2" s="37" t="s">
        <v>38964</v>
      </c>
      <c r="F2" s="38">
        <v>45891.832060185188</v>
      </c>
      <c r="G2" s="150">
        <f ca="1">IFERROR(NOW()-F2,"")</f>
        <v>57.684765740734292</v>
      </c>
      <c r="H2" s="38">
        <v>45891.790393518517</v>
      </c>
      <c r="I2" s="37" t="str">
        <f>IFERROR(VLOOKUP(D2,DB!A:F,6,0),"")</f>
        <v>Generator-SG</v>
      </c>
      <c r="J2" s="37" t="str">
        <f>IFERROR(VLOOKUP(D2,DB!A:G,7,0),"")</f>
        <v>Vandalized</v>
      </c>
      <c r="K2" s="37" t="s">
        <v>39065</v>
      </c>
      <c r="L2" s="37" t="str">
        <f>IFERROR(VLOOKUP(D2,DB!A:I,9,0),"")</f>
        <v>Latis</v>
      </c>
      <c r="M2" s="119"/>
    </row>
    <row r="3" spans="1:13" ht="30.75">
      <c r="A3" s="37" t="s">
        <v>39066</v>
      </c>
      <c r="B3" s="37" t="str">
        <f>IFERROR(VLOOKUP(D3,DB!A:K,11,0),"")</f>
        <v>R5</v>
      </c>
      <c r="C3" s="37">
        <v>1</v>
      </c>
      <c r="D3" s="37" t="s">
        <v>31295</v>
      </c>
      <c r="E3" s="37" t="s">
        <v>39048</v>
      </c>
      <c r="F3" s="38">
        <v>45926.188877314817</v>
      </c>
      <c r="G3" s="150">
        <f t="shared" ref="G3" ca="1" si="0">IFERROR(NOW()-F3,"")</f>
        <v>23.327948611105967</v>
      </c>
      <c r="H3" s="38">
        <v>45926.158159722225</v>
      </c>
      <c r="I3" s="37" t="str">
        <f>IFERROR(VLOOKUP(D3,DB!A:F,6,0),"")</f>
        <v>SCECO</v>
      </c>
      <c r="J3" s="37" t="str">
        <f>IFERROR(VLOOKUP(D3,DB!A:G,7,0),"")</f>
        <v>Good</v>
      </c>
      <c r="K3" s="37" t="s">
        <v>39067</v>
      </c>
      <c r="L3" s="37" t="str">
        <f>IFERROR(VLOOKUP(D3,DB!A:I,9,0),"")</f>
        <v>Latis</v>
      </c>
      <c r="M3" s="119"/>
    </row>
    <row r="4" spans="1:13" ht="30.75">
      <c r="A4" s="37" t="s">
        <v>39068</v>
      </c>
      <c r="B4" s="37" t="str">
        <f>IFERROR(VLOOKUP(D4,DB!A:K,11,0),"")</f>
        <v>R5</v>
      </c>
      <c r="C4" s="37">
        <v>2</v>
      </c>
      <c r="D4" s="37" t="s">
        <v>31159</v>
      </c>
      <c r="E4" s="37" t="s">
        <v>38964</v>
      </c>
      <c r="F4" s="38">
        <v>45944.771574074075</v>
      </c>
      <c r="G4" s="39">
        <f t="shared" ref="G4" ca="1" si="1">IFERROR(NOW()-F4,"")</f>
        <v>4.7452518518475699</v>
      </c>
      <c r="H4" s="38">
        <v>45944.676192129627</v>
      </c>
      <c r="I4" s="37" t="str">
        <f>IFERROR(VLOOKUP(D4,DB!A:F,6,0),"")</f>
        <v>SCECO</v>
      </c>
      <c r="J4" s="37" t="str">
        <f>IFERROR(VLOOKUP(D4,DB!A:G,7,0),"")</f>
        <v>Dead</v>
      </c>
      <c r="K4" s="37" t="s">
        <v>39069</v>
      </c>
      <c r="L4" s="37" t="str">
        <f>IFERROR(VLOOKUP(D4,DB!A:I,9,0),"")</f>
        <v>Latis</v>
      </c>
    </row>
    <row r="5" spans="1:13" ht="45.75">
      <c r="A5" s="163" t="s">
        <v>39070</v>
      </c>
      <c r="B5" s="163" t="str">
        <f>IFERROR(VLOOKUP(D5,DB!A:K,11,0),"")</f>
        <v>R5</v>
      </c>
      <c r="C5" s="163">
        <v>1</v>
      </c>
      <c r="D5" s="163" t="s">
        <v>34747</v>
      </c>
      <c r="E5" s="163" t="s">
        <v>39048</v>
      </c>
      <c r="F5" s="164">
        <v>45948.661111111112</v>
      </c>
      <c r="G5" s="165">
        <f ca="1">IFERROR(NOW()-F5,"")</f>
        <v>0.85571481481019873</v>
      </c>
      <c r="H5" s="164">
        <v>45948.661111111112</v>
      </c>
      <c r="I5" s="163" t="str">
        <f>IFERROR(VLOOKUP(D5,DB!A:F,6,0),"")</f>
        <v>SCECO</v>
      </c>
      <c r="J5" s="163" t="str">
        <f>IFERROR(VLOOKUP(D5,DB!A:G,7,0),"")</f>
        <v>Dead</v>
      </c>
      <c r="K5" s="163" t="s">
        <v>39071</v>
      </c>
      <c r="L5" s="163" t="str">
        <f>IFERROR(VLOOKUP(D5,DB!A:I,9,0),"")</f>
        <v>Latis</v>
      </c>
    </row>
    <row r="6" spans="1:13" ht="15">
      <c r="A6" s="163"/>
      <c r="B6" s="163" t="str">
        <f>IFERROR(VLOOKUP(D6,DB!A:K,11,0),"")</f>
        <v/>
      </c>
      <c r="C6" s="163"/>
      <c r="D6" s="163"/>
      <c r="E6" s="163"/>
      <c r="F6" s="164"/>
      <c r="G6" s="165">
        <f ca="1">IFERROR(NOW()-F6,"")</f>
        <v>45949.516825925923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45949.516825925923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45949.516825925923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45949.516825925923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45949.516825925923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45949.516825925923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45949.516825925923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45949.516825925923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45949.516825925923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45949.516825925923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45949.516825925923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45949.516825925923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45949.516825925923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45949.516825925923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45949.516825925923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45949.516825925923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45949.516825925923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45949.516825925923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45949.516825925923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45949.516825925923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45949.516825925923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45949.516825925923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45949.516825925923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45949.516825925923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45949.516825925923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45949.516825925923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45949.516825925923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45949.516825925923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45949.516825925923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45949.516825925923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45949.516825925923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45949.516825925923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45949.516825925923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45949.516825925923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45949.516825925923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45949.516825925923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45949.516825925923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45949.516825925923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45949.516825925923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45949.516825925923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45949.516825925923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45949.516825925923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45949.516825925923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45949.516825925923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45949.516825925923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45949.516825925923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45949.516825925923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45949.516825925923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45949.516825925923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45949.516825925923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45949.516825925923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45949.516825925923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45949.516825925923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45949.516825925923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45949.516825925923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45949.516825925923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45949.516825925923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45949.516825925923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45949.516825925923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45949.516825925923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45949.516825925923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45949.516825925923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45949.516825925923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45949.516825925923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45949.516825925923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45949.516825925923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45949.516825925923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45949.516825925923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45949.516825925923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45949.516825925923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45949.516825925923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45949.516825925923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45949.516825925923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45949.516825925923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45949.516825925923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45949.516825925923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45949.516825925923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45949.516825925923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45949.516825925923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45949.516825925923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45949.516825925923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45949.516825925923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45949.516825925923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45949.516825925923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45949.516825925923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45949.516825925923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45949.516825925923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45949.516825925923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45949.516825925923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45949.516825925923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45949.516825925923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45949.516825925923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45949.516825925923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45949.516825925923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45949.516825925923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45949.516825925923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45949.516825925923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45949.516825925923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45949.516825925923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45949.516825925923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45949.516825925923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45949.516825925923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45949.516825925923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45949.516825925923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45949.516825925923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45949.516825925923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45949.516825925923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45949.516825925923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45949.516825925923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45949.516825925923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45949.516825925923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45949.516825925923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45949.516825925923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45949.516825925923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45949.516825925923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45949.516825925923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45949.516825925923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45949.516825925923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45949.516825925923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45949.516825925923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45949.516825925923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45949.516825925923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45949.516825925923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45949.516825925923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45949.516825925923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45949.516825925923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45949.516825925923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45949.516825925923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45949.516825925923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45949.516825925923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45949.516825925923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45949.516825925923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45949.516825925923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45949.516825925923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45949.516825925923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45949.516825925923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45949.516825925923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45949.516825925923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45949.516825925923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45949.516825925923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45949.516825925923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45949.516825925923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45949.516825925923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45949.516825925923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45949.516825925923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45949.516825925923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45949.516825925923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45949.516825925923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45949.516825925923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45949.516825925923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45949.516825925923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45949.516825925923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45949.516825925923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45949.516825925923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45949.516825925923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45949.516825925923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45949.516825925923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45949.516825925923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45949.516825925923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45949.516825925923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45949.516825925923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45949.516825925923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45949.516825925923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45949.516825925923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45949.516825925923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45949.516825925923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45949.516825925923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45949.516825925923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45949.516825925923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45949.516825925923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45949.516825925923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45949.516825925923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45949.516825925923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45949.516825925923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45949.516825925923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45949.516825925923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45949.516825925923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45949.516825925923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45949.516825925923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45949.516825925923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45949.516825925923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45949.516825925923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45949.516825925923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45949.516825925923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45949.516825925923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45949.516825925923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45949.516825925923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45949.516825925923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45949.516825925923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45949.516825925923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45949.516825925923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45949.516825925923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45949.516825925923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45949.516825925923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45949.516825925923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45949.516825925923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45949.516825925923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45949.516825925923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45949.516825925923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45949.516825925923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45949.516825925923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45949.516825925923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45949.516825925923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45949.516825925923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45949.516825925923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45949.516825925923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45949.516825925923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45949.516825925923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45949.516825925923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45949.516825925923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45949.516825925923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45949.516825925923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45949.516825925923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45949.516825925923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45949.516825925923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45949.516825925923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45949.516825925923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45949.516825925923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45949.516825925923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45949.516825925923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45949.516825925923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45949.516825925923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45949.516825925923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45949.516825925923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45949.516825925923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45949.516825925923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45949.516825925923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45949.516825925923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45949.516825925923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45949.516825925923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45949.516825925923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45949.516825925923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45949.516825925923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45949.516825925923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45949.516825925923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45949.516825925923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45949.516825925923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45949.516825925923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45949.516825925923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45949.516825925923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45949.516825925923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45949.516825925923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45949.516825925923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45949.516825925923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45949.516825925923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45949.516825925923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45949.516825925923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45949.516825925923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45949.516825925923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45949.516825925923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45949.516825925923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45949.516825925923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45949.516825925923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45949.516825925923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45949.516825925923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45949.516825925923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45949.516825925923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45949.516825925923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45949.516825925923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45949.516825925923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45949.516825925923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45949.516825925923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45949.516825925923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45949.516825925923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45949.516825925923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45949.516825925923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45949.516825925923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45949.516825925923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45949.516825925923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45949.516825925923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45949.516825925923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45949.516825925923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45949.516825925923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45949.516825925923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45949.516825925923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45949.516825925923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45949.516825925923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45949.516825925923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45949.516825925923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45949.516825925923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45949.516825925923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45949.516825925923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45949.516825925923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45949.516825925923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45949.516825925923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45949.516825925923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45949.516825925923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45949.516825925923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45949.516825925923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45949.516825925923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45949.516825925923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45949.516825925923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45949.516825925923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45949.516825925923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45949.516825925923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45949.516825925923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45949.516825925923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45949.516825925923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45949.516825925923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45949.516825925923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45949.516825925923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45949.516825925923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45949.516825925923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45949.516825925923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45949.516825925923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45949.516825925923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45949.516825925923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45949.516825925923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45949.516825925923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45949.516825925923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45949.516825925923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45949.516825925923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45949.516825925923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45949.516825925923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45949.516825925923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45949.516825925923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45949.516825925923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45949.516825925923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45949.516825925923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45949.516825925923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45949.516825925923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45949.516825925923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45949.516825925923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45949.516825925923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45949.516825925923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45949.516825925923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45949.516825925923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45949.516825925923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45949.516825925923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45949.516825925923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45949.516825925923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45949.516825925923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45949.516825925923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45949.516825925923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45949.516825925923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45949.516825925923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45949.516825925923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45949.516825925923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45949.516825925923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45949.516825925923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45949.516825925923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45949.516825925923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45949.516825925923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45949.516825925923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45949.516825925923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45949.516825925923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45949.516825925923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45949.516825925923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45949.516825925923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45949.516825925923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45949.516825925923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45949.516825925923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45949.516825925923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45949.516825925923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45949.516825925923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45949.516825925923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45949.516825925923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45949.516825925923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45949.516825925923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45949.516825925923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45949.516825925923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45949.516825925923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45949.516825925923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45949.516825925923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45949.516825925923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45949.516825925923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45949.516825925923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45949.516825925923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45949.516825925923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45949.516825925923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45949.516825925923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45949.516825925923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45949.516825925923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45949.516825925923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45949.516825925923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45949.516825925923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45949.516825925923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45949.516825925923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45949.516825925923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45949.516825925923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45949.516825925923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45949.516825925923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45949.516825925923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45949.516825925923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45949.516825925923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45949.516825925923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45949.516825925923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45949.516825925923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45949.516825925923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45949.516825925923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45949.516825925923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45949.516825925923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45949.516825925923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45949.516825925923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45949.516825925923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45949.516825925923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45949.516825925923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45949.516825925923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45949.516825925923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45949.516825925923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45949.516825925923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45949.516825925923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45949.516825925923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45949.516825925923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45949.516825925923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45949.516825925923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45949.516825925923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45949.516825925923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45949.516825925923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45949.516825925923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45949.516825925923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45949.516825925923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45949.516825925923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45949.516825925923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45949.516825925923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45949.516825925923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45949.516825925923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45949.516825925923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45949.516825925923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45949.516825925923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45949.516825925923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45949.516825925923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45949.516825925923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45949.516825925923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45949.516825925923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45949.516825925923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45949.516825925923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45949.516825925923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45949.516825925923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45949.516825925923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45949.516825925923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45949.516825925923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45949.516825925923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45949.516825925923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45949.516825925923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45949.516825925923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45949.516825925923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45949.516825925923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45949.516825925923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45949.516825925923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45949.516825925923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45949.516825925923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45949.516825925923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45949.516825925923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45949.516825925923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45949.516825925923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45949.516825925923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45949.516825925923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45949.516825925923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45949.516825925923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45949.516825925923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45949.516825925923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45949.516825925923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45949.516825925923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45949.516825925923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45949.516825925923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45949.516825925923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45949.516825925923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45949.516825925923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45949.516825925923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45949.516825925923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45949.516825925923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45949.516825925923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45949.516825925923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45949.516825925923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45949.516825925923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45949.516825925923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45949.516825925923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45949.516825925923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45949.516825925923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45949.516825925923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45949.516825925923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45949.516825925923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45949.516825925923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45949.516825925923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45949.516825925923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45949.516825925923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45949.516825925923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45949.516825925923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45949.516825925923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45949.516825925923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45949.516825925923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45949.516825925923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45949.516825925923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45949.516825925923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45949.516825925923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45949.516825925923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45949.516825925923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45949.516825925923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45949.516825925923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45949.516825925923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45949.516825925923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45949.516825925923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45949.516825925923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45949.516825925923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45949.516825925923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45949.516825925923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45949.516825925923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45949.516825925923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45949.516825925923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45949.516825925923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45949.516825925923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45949.516825925923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45949.516825925923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45949.516825925923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45949.516825925923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45949.516825925923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45949.516825925923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45949.516825925923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45949.516825925923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45949.516825925923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45949.516825925923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45949.516825925923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45949.516825925923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45949.516825925923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45949.516825925923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45949.516825925923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45949.516825925923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45949.516825925923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45949.516825925923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45949.516825925923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45949.516825925923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45949.516825925923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45949.516825925923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45949.516825925923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45949.516825925923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45949.516825925923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45949.516825925923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45949.516825925923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45949.516825925923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45949.516825925923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45949.516825925923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45949.516825925923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45949.516825925923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45949.516825925923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45949.516825925923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45949.516825925923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45949.516825925923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45949.516825925923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45949.516825925923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45949.516825925923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45949.516825925923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45949.516825925923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45949.516825925923</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45949.516825925923</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45949.516825925923</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45949.516825925923</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45949.516825925923</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9.9877634259246406</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0.60594629629486008</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39076</v>
      </c>
      <c r="B4" s="142" t="str">
        <f>IFERROR(VLOOKUP(D4,DB!A:K,11,0),"")</f>
        <v>R6</v>
      </c>
      <c r="C4" s="142">
        <v>1</v>
      </c>
      <c r="D4" s="142" t="s">
        <v>35558</v>
      </c>
      <c r="E4" s="142" t="s">
        <v>39077</v>
      </c>
      <c r="F4" s="145">
        <v>45949.134895833333</v>
      </c>
      <c r="G4" s="144">
        <f ca="1">IFERROR(NOW()-F4,"-")</f>
        <v>0.38193009258975508</v>
      </c>
      <c r="H4" s="145">
        <v>45949.147256944445</v>
      </c>
      <c r="I4" s="142" t="str">
        <f>IFERROR(VLOOKUP(D4,DB!A:F,6,0),"")</f>
        <v>SCECO</v>
      </c>
      <c r="J4" s="142" t="str">
        <f>IFERROR(VLOOKUP(D4,DB!A:G,7,0),"")</f>
        <v>Vandalized</v>
      </c>
      <c r="K4" s="142" t="s">
        <v>39078</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39079</v>
      </c>
      <c r="B5" s="105" t="s">
        <v>5398</v>
      </c>
      <c r="C5" s="107">
        <v>5</v>
      </c>
      <c r="D5" s="105" t="s">
        <v>37352</v>
      </c>
      <c r="E5" s="108" t="s">
        <v>39080</v>
      </c>
      <c r="F5" s="109"/>
      <c r="G5" s="78" t="s">
        <v>39081</v>
      </c>
      <c r="H5" s="109">
        <v>45949.391041666669</v>
      </c>
      <c r="I5" s="105" t="s">
        <v>212</v>
      </c>
      <c r="J5" s="104" t="s">
        <v>23</v>
      </c>
      <c r="K5" s="110" t="s">
        <v>39082</v>
      </c>
      <c r="L5" s="111" t="s">
        <v>8109</v>
      </c>
    </row>
    <row r="6" spans="1:16383" ht="31.5" customHeight="1">
      <c r="A6" s="106" t="s">
        <v>39079</v>
      </c>
      <c r="B6" s="105" t="s">
        <v>5398</v>
      </c>
      <c r="C6" s="107">
        <v>1</v>
      </c>
      <c r="D6" s="105" t="s">
        <v>36926</v>
      </c>
      <c r="E6" s="108" t="s">
        <v>39080</v>
      </c>
      <c r="F6" s="109"/>
      <c r="G6" s="78" t="s">
        <v>39081</v>
      </c>
      <c r="H6" s="109">
        <v>45949.391631944447</v>
      </c>
      <c r="I6" s="105" t="s">
        <v>22</v>
      </c>
      <c r="J6" s="104" t="s">
        <v>65</v>
      </c>
      <c r="K6" s="110" t="s">
        <v>39083</v>
      </c>
      <c r="L6" s="111" t="s">
        <v>8109</v>
      </c>
    </row>
    <row r="7" spans="1:16383" ht="31.5" customHeight="1">
      <c r="A7" s="106" t="s">
        <v>39084</v>
      </c>
      <c r="B7" s="105" t="s">
        <v>5398</v>
      </c>
      <c r="C7" s="107">
        <v>1</v>
      </c>
      <c r="D7" s="105" t="s">
        <v>35739</v>
      </c>
      <c r="E7" s="108" t="s">
        <v>39080</v>
      </c>
      <c r="F7" s="109"/>
      <c r="G7" s="78" t="s">
        <v>39081</v>
      </c>
      <c r="H7" s="109">
        <v>45949.406331018516</v>
      </c>
      <c r="I7" s="105" t="s">
        <v>22</v>
      </c>
      <c r="J7" s="104" t="s">
        <v>23</v>
      </c>
      <c r="K7" s="110" t="s">
        <v>39083</v>
      </c>
      <c r="L7" s="111" t="s">
        <v>8109</v>
      </c>
    </row>
    <row r="8" spans="1:16383" ht="31.5" customHeight="1">
      <c r="A8" s="106" t="s">
        <v>39084</v>
      </c>
      <c r="B8" s="105" t="s">
        <v>5398</v>
      </c>
      <c r="C8" s="107">
        <v>1</v>
      </c>
      <c r="D8" s="105" t="s">
        <v>35019</v>
      </c>
      <c r="E8" s="108" t="s">
        <v>39080</v>
      </c>
      <c r="F8" s="109"/>
      <c r="G8" s="78" t="s">
        <v>39081</v>
      </c>
      <c r="H8" s="109">
        <v>45949.406331018516</v>
      </c>
      <c r="I8" s="105" t="s">
        <v>22</v>
      </c>
      <c r="J8" s="104" t="s">
        <v>23</v>
      </c>
      <c r="K8" s="110" t="s">
        <v>39083</v>
      </c>
      <c r="L8" s="111" t="s">
        <v>8109</v>
      </c>
    </row>
    <row r="9" spans="1:16383" ht="31.5" customHeight="1">
      <c r="A9" s="106"/>
      <c r="B9" s="105" t="str">
        <f>IFERROR(VLOOKUP(D9,DB!A:K,11,0),"")</f>
        <v>R6</v>
      </c>
      <c r="C9" s="107">
        <v>1</v>
      </c>
      <c r="D9" s="105" t="s">
        <v>35633</v>
      </c>
      <c r="E9" s="108"/>
      <c r="F9" s="109"/>
      <c r="G9" s="78">
        <f ca="1">IFERROR(NOW()-F9,"-")</f>
        <v>45949.516825925923</v>
      </c>
      <c r="H9" s="109"/>
      <c r="I9" s="105" t="str">
        <f>IFERROR(VLOOKUP(D9,DB!A:F,6,0),"")</f>
        <v>SCECO</v>
      </c>
      <c r="J9" s="104" t="str">
        <f>IFERROR(VLOOKUP(D9,DB!A:G,7,0),"")</f>
        <v>Good</v>
      </c>
      <c r="K9" s="110" t="s">
        <v>39083</v>
      </c>
      <c r="L9" s="111" t="str">
        <f>IFERROR(VLOOKUP(D9,DB!A:I,9,0),"")</f>
        <v>Latis</v>
      </c>
    </row>
    <row r="10" spans="1:16383" ht="31.5" customHeight="1">
      <c r="A10" s="106"/>
      <c r="B10" s="105" t="str">
        <f>IFERROR(VLOOKUP(D10,DB!A:K,11,0),"")</f>
        <v>R6</v>
      </c>
      <c r="C10" s="107">
        <v>1</v>
      </c>
      <c r="D10" s="105" t="s">
        <v>35029</v>
      </c>
      <c r="E10" s="108"/>
      <c r="F10" s="109"/>
      <c r="G10" s="78">
        <f ca="1">IFERROR(NOW()-F10,"-")</f>
        <v>45949.516825925923</v>
      </c>
      <c r="H10" s="109"/>
      <c r="I10" s="105" t="str">
        <f>IFERROR(VLOOKUP(D10,DB!A:F,6,0),"")</f>
        <v>SCECO</v>
      </c>
      <c r="J10" s="104" t="str">
        <f>IFERROR(VLOOKUP(D10,DB!A:G,7,0),"")</f>
        <v>Vandalized</v>
      </c>
      <c r="K10" s="110" t="s">
        <v>39083</v>
      </c>
      <c r="L10" s="111" t="str">
        <f>IFERROR(VLOOKUP(D10,DB!A:I,9,0),"")</f>
        <v>Latis</v>
      </c>
    </row>
    <row r="11" spans="1:16383" ht="31.5" customHeight="1">
      <c r="A11" s="106"/>
      <c r="B11" s="105" t="str">
        <f>IFERROR(VLOOKUP(D11,DB!A:K,11,0),"")</f>
        <v/>
      </c>
      <c r="C11" s="107"/>
      <c r="D11" s="105"/>
      <c r="E11" s="108"/>
      <c r="F11" s="109"/>
      <c r="G11" s="78">
        <f ca="1">IFERROR(NOW()-F11,"-")</f>
        <v>45949.516825925923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45949.516825925923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45949.516825925923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45949.516825925923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45949.516825925923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45949.516825925923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45949.516825925923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45949.516825925923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45949.516825925923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45949.516825925923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45949.516825925923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45949.516825925923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45949.516825925923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45949.516825925923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45949.516825925923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45949.516825925923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45949.516825925923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45949.516825925923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45949.516825925923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45949.516825925923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45949.516825925923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45949.516825925923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45949.516825925923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45949.516825925923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45949.516825925923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45949.516825925923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45949.516825925923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45949.516825925923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45949.516825925923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45949.516825925923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45949.516825925923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45949.516825925923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45949.516825925923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45949.516825925923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45949.516825925923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45949.516825925923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45949.516825925923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45949.516825925923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45949.516825925923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45949.516825925923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45949.516825925923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45949.516825925923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45949.516825925923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45949.516825925923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45949.516825925923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45949.516825925923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45949.516825925923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45949.516825925923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45949.516825925923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45949.516825925923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45949.516825925923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45949.516825925923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45949.516825925923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45949.516825925923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45949.516825925923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45949.516825925923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45949.516825925923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45949.516825925923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45949.516825925923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45949.516825925923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45949.516825925923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45949.516825925923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45949.516825925923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45949.516825925923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45949.516825925923</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2025-10-19T09:24:15Z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