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27" documentId="13_ncr:1_{F6CB121F-512D-4AA6-A0C1-0FB36C537598}" xr6:coauthVersionLast="47" xr6:coauthVersionMax="47" xr10:uidLastSave="{01C16978-CC20-44E5-BEED-A416BBCD095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<sst xmlns="http://schemas.openxmlformats.org/spreadsheetml/2006/main" count="178605" uniqueCount="39087">
  <si>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</si>
  <si>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</si>
  <si>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</si>
  <si>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</si>
  <si>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</si>
  <si>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</si>
  <si>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</si>
  <si>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</si>
  <si>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</si>
  <si>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</si>
  <si>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</si>
  <si>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</si>
  <si>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</si>
  <si>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</si>
  <si>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</si>
  <si>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</si>
  <si>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</si>
  <si>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</si>
  <si>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</si>
  <si>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</si>
  <si>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</si>
  <si>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</si>
  <si>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</si>
  <si>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</si>
  <si>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</si>
  <si>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</si>
  <si>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</si>
  <si>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</si>
  <si>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</si>
  <si>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</si>
  <si>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</si>
  <si>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</si>
  <si>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</si>
  <si>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</si>
  <si>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</si>
  <si>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</si>
  <si>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</si>
  <si>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</si>
  <si>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</si>
  <si>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</si>
  <si>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</si>
  <si>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</si>
  <si>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</si>
  <si>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</si>
  <si>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</si>
  <si>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</si>
  <si>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</si>
  <si>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</si>
  <si>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</si>
  <si>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</si>
  <si>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</si>
  <si>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</si>
  <si>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</si>
  <si>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</si>
  <si>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</si>
  <si>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</si>
  <si>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</si>
  <si>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</si>
  <si>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</si>
  <si>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</si>
  <si>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</si>
  <si>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</si>
  <si>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</si>
  <si>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</si>
  <si>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</si>
  <si>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</si>
  <si>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</si>
  <si>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</si>
  <si>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</si>
  <si>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</si>
  <si>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</si>
  <si>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</si>
  <si>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</si>
  <si>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</si>
  <si>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</si>
  <si>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</si>
  <si>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</si>
  <si>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</si>
  <si>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</si>
  <si>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</si>
  <si>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</si>
  <si>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</si>
  <si>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</si>
  <si>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</si>
  <si>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</si>
  <si>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</si>
  <si>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</si>
  <si>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</si>
  <si>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</si>
  <si>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</si>
  <si>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</si>
  <si>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</si>
  <si>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</si>
  <si>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</si>
  <si>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</si>
  <si>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</si>
  <si>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</si>
  <si>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</si>
  <si>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</si>
  <si>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</si>
  <si>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</si>
  <si>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</si>
  <si>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</si>
  <si>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</si>
  <si>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</si>
  <si>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</si>
  <si>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</si>
  <si>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</si>
  <si>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</si>
  <si>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</si>
  <si>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</si>
  <si>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</si>
  <si>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</si>
  <si>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</si>
  <si>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</si>
  <si>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</si>
  <si>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</si>
  <si>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</si>
  <si>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</si>
  <si>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</si>
  <si>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</si>
  <si>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</si>
  <si>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</si>
  <si>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</si>
  <si>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</si>
  <si>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</si>
  <si>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</si>
  <si>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</si>
  <si>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</si>
  <si>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</si>
  <si>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</si>
  <si>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</si>
  <si>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</si>
  <si>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</si>
  <si>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</si>
  <si>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</si>
  <si>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</si>
  <si>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</si>
  <si>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</si>
  <si>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</si>
  <si>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</si>
  <si>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</si>
  <si>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</si>
  <si>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</si>
  <si>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</si>
  <si>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</si>
  <si>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</si>
  <si>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</si>
  <si>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</si>
  <si>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</si>
  <si>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</si>
  <si>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</si>
  <si>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</si>
  <si>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</si>
  <si>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</si>
  <si>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</si>
  <si>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</si>
  <si>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</si>
  <si>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</si>
  <si>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</si>
  <si>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</si>
  <si>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</si>
  <si>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</si>
  <si>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</si>
  <si>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</si>
  <si>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</si>
  <si>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</si>
  <si>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</si>
  <si>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</si>
  <si>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</si>
  <si>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</si>
  <si>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</si>
  <si>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</si>
  <si>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</si>
  <si>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</si>
  <si>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</si>
  <si>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</si>
  <si>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</si>
  <si>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</si>
  <si>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</si>
  <si>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</si>
  <si>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</si>
  <si>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</si>
  <si>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</si>
  <si>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</si>
  <si>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</si>
  <si>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</si>
  <si>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</si>
  <si>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</si>
  <si>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</si>
  <si>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</si>
  <si>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</si>
  <si>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</si>
  <si>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</si>
  <si>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</si>
  <si>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</si>
  <si>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</si>
  <si>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</si>
  <si>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</si>
  <si>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</si>
  <si>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</si>
  <si>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</si>
  <si>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</si>
  <si>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</si>
  <si>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</si>
  <si>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</si>
  <si>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</si>
  <si>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</si>
  <si>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</si>
  <si>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</si>
  <si>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</si>
  <si>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</si>
  <si>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</si>
  <si>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</si>
  <si>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</si>
  <si>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</si>
  <si>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</si>
  <si>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</si>
  <si>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</si>
  <si>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</si>
  <si>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</si>
  <si>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</si>
  <si>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</si>
  <si>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</si>
  <si>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</si>
  <si>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</si>
  <si>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</si>
  <si>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</si>
  <si>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</si>
  <si>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</si>
  <si>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</si>
  <si>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</si>
  <si>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</si>
  <si>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</si>
  <si>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</si>
  <si>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</si>
  <si>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</si>
  <si>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</si>
  <si>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</si>
  <si>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</si>
  <si>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</si>
  <si>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</si>
  <si>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</si>
  <si>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</si>
  <si>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</si>
  <si>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</si>
  <si>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</si>
  <si>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</si>
  <si>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</si>
  <si>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</si>
  <si>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</si>
  <si>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</si>
  <si>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</si>
  <si>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</si>
  <si>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</si>
  <si>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</si>
  <si>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</si>
  <si>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</si>
  <si>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</si>
  <si>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</si>
  <si>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</si>
  <si>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</si>
  <si>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</si>
  <si>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</si>
  <si>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</si>
  <si>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</si>
  <si>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</si>
  <si>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</si>
  <si>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</si>
  <si>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</si>
  <si>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</si>
  <si>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</si>
  <si>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</si>
  <si>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</si>
  <si>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</si>
  <si>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</si>
  <si>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</si>
  <si>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</si>
  <si>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</si>
  <si>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</si>
  <si>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</si>
  <si>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</si>
  <si>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</si>
  <si>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</si>
  <si>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</si>
  <si>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</si>
  <si>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</si>
  <si>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</si>
  <si>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</si>
  <si>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</si>
  <si>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</si>
  <si>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</si>
  <si>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</si>
  <si>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</si>
  <si>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</si>
  <si>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</si>
  <si>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</si>
  <si>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</si>
  <si>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</si>
  <si>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</si>
  <si>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</si>
  <si>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</si>
  <si>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</si>
  <si>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</si>
  <si>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</si>
  <si>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</si>
  <si>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</si>
  <si>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</si>
  <si>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</si>
  <si>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</si>
  <si>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</si>
  <si>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</si>
  <si>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</si>
  <si>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</si>
  <si>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</si>
  <si>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</si>
  <si>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</si>
  <si>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</si>
  <si>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</si>
  <si>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</si>
  <si>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</si>
  <si>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</si>
  <si>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</si>
  <si>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</si>
  <si>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</si>
  <si>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</si>
  <si>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</si>
  <si>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</si>
  <si>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</si>
  <si>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</si>
  <si>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</si>
  <si>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</si>
  <si>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</si>
  <si>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</si>
  <si>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</si>
  <si>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</si>
  <si>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</si>
  <si>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</si>
  <si>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</si>
  <si>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</si>
  <si>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</si>
  <si>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</si>
  <si>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</si>
  <si>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</si>
  <si>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</si>
  <si>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</si>
  <si>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</si>
  <si>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</si>
  <si>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</si>
  <si>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</si>
  <si>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</si>
  <si>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</si>
  <si>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</si>
  <si>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</si>
  <si>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</si>
  <si>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</si>
  <si>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</si>
  <si>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</si>
  <si>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</si>
  <si>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</si>
  <si>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</si>
  <si>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</si>
  <si>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</si>
  <si>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</si>
  <si>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</si>
  <si>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</si>
  <si>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</si>
  <si>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</si>
  <si>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</si>
  <si>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</si>
  <si>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</si>
  <si>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</si>
  <si>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</si>
  <si>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</si>
  <si>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</si>
  <si>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</si>
  <si>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</si>
  <si>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</si>
  <si>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</si>
  <si>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</si>
  <si>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</si>
  <si>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</si>
  <si>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</si>
  <si>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</si>
  <si>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</si>
  <si>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</si>
  <si>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</si>
  <si>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</si>
  <si>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</si>
  <si>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</si>
  <si>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</si>
  <si>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</si>
  <si>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</si>
  <si>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</si>
  <si>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</si>
  <si>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</si>
  <si>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</si>
  <si>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</si>
  <si>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</si>
  <si>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</si>
  <si>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</si>
  <si>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</si>
  <si>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</si>
  <si>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</si>
  <si>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</si>
  <si>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</si>
  <si>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</si>
  <si>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</si>
  <si>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</si>
  <si>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</si>
  <si>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</si>
  <si>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</si>
  <si>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</si>
  <si>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</si>
  <si>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</si>
  <si>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</si>
  <si>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</si>
  <si>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</si>
  <si>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</si>
  <si>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</si>
  <si>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</si>
  <si>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</si>
  <si>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</si>
  <si>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</si>
  <si>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</si>
  <si>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</si>
  <si>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</si>
  <si>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</si>
  <si>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</si>
  <si>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</si>
  <si>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</si>
  <si>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</si>
  <si>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</si>
  <si>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</si>
  <si>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</si>
  <si>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</si>
  <si>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</si>
  <si>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</si>
  <si>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</si>
  <si>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</si>
  <si>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</si>
  <si>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</si>
  <si>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</si>
  <si>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</si>
  <si>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</si>
  <si>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</si>
  <si>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</si>
  <si>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</si>
  <si>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</si>
  <si>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</si>
  <si>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</si>
  <si>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</si>
  <si>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</si>
  <si>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</si>
  <si>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</si>
  <si>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</si>
  <si>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</si>
  <si>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</si>
  <si>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</si>
  <si>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</si>
  <si>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</si>
  <si>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</si>
  <si>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</si>
  <si>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</si>
  <si>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</si>
  <si>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</si>
  <si>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</si>
  <si>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</si>
  <si>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</si>
  <si>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</si>
  <si>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</si>
  <si>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</si>
  <si>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</si>
  <si>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</si>
  <si>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</si>
  <si>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</si>
  <si>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</si>
  <si>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</si>
  <si>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</si>
  <si>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</si>
  <si>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</si>
  <si>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</si>
  <si>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</si>
  <si>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</si>
  <si>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</si>
  <si>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</si>
  <si>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</si>
  <si>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</si>
  <si>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</si>
  <si>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</si>
  <si>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</si>
  <si>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</si>
  <si>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</si>
  <si>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</si>
  <si>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</si>
  <si>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</si>
  <si>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</si>
  <si>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</si>
  <si>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</si>
  <si>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</si>
  <si>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</si>
  <si>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</si>
  <si>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</si>
  <si>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</si>
  <si>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</si>
  <si>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</si>
  <si>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</si>
  <si>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</si>
  <si>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</si>
  <si>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</si>
  <si>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</si>
  <si>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</si>
  <si>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</si>
  <si>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</si>
  <si>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</si>
  <si>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</si>
  <si>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</si>
  <si>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</si>
  <si>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</si>
  <si>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</si>
  <si>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</si>
  <si>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</si>
  <si>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</si>
  <si>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</si>
  <si>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</si>
  <si>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</si>
  <si>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</si>
  <si>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</si>
  <si>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</si>
  <si>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</si>
  <si>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</si>
  <si>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</si>
  <si>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</si>
  <si>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</si>
  <si>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</si>
  <si>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</si>
  <si>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</si>
  <si>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</si>
  <si>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</si>
  <si>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</si>
  <si>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</si>
  <si>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</si>
  <si>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</si>
  <si>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</si>
  <si>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</si>
  <si>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</si>
  <si>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</si>
  <si>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</si>
  <si>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</si>
  <si>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</si>
  <si>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</si>
  <si>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</si>
  <si>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</si>
  <si>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</si>
  <si>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</si>
  <si>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</si>
  <si>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</si>
  <si>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</si>
  <si>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</si>
  <si>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</si>
  <si>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</si>
  <si>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</si>
  <si>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</si>
  <si>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</si>
  <si>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</si>
  <si>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</si>
  <si>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</si>
  <si>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</si>
  <si>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</si>
  <si>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</si>
  <si>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</si>
  <si>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</si>
  <si>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</si>
  <si>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</si>
  <si>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</si>
  <si>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</si>
  <si>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</si>
  <si>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</si>
  <si>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</si>
  <si>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</si>
  <si>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</si>
  <si>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</si>
  <si>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</si>
  <si>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</si>
  <si>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</si>
  <si>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</si>
  <si>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</si>
  <si>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</si>
  <si>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</si>
  <si>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</si>
  <si>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</si>
  <si>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</si>
  <si>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</si>
  <si>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</si>
  <si>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</si>
  <si>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</si>
  <si>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</si>
  <si>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</si>
  <si>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</si>
  <si>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</si>
  <si>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</si>
  <si>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</si>
  <si>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</si>
  <si>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</si>
  <si>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</si>
  <si>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</si>
  <si>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</si>
  <si>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</si>
  <si>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</si>
  <si>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</si>
  <si>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</si>
  <si>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</si>
  <si>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</si>
  <si>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</si>
  <si>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</si>
  <si>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</si>
  <si>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</si>
  <si>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</si>
  <si>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</si>
  <si>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</si>
  <si>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</si>
  <si>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</si>
  <si>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</si>
  <si>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</si>
  <si>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</si>
  <si>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</si>
  <si>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</si>
  <si>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</si>
  <si>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</si>
  <si>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</si>
  <si>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</si>
  <si>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</si>
  <si>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</si>
  <si>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</si>
  <si>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</si>
  <si>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</si>
  <si>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</si>
  <si>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</si>
  <si>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</si>
  <si>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</si>
  <si>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</si>
  <si>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</si>
  <si>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</si>
  <si>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</si>
  <si>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</si>
  <si>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</si>
  <si>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</si>
  <si>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</si>
  <si>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</si>
  <si>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</si>
  <si>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</si>
  <si>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</si>
  <si>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</si>
  <si>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</si>
  <si>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</si>
  <si>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</si>
  <si>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</si>
  <si>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</si>
  <si>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</si>
  <si>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</si>
  <si>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</si>
  <si>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</si>
  <si>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</si>
  <si>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</si>
  <si>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</si>
  <si>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</si>
  <si>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</si>
  <si>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</si>
  <si>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</si>
  <si>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</si>
  <si>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</si>
  <si>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</si>
  <si>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</si>
  <si>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</si>
  <si>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</si>
  <si>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</si>
  <si>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</si>
  <si>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</si>
  <si>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</si>
  <si>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</si>
  <si>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</si>
  <si>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</si>
  <si>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</si>
  <si>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</si>
  <si>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</si>
  <si>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</si>
  <si>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</si>
  <si>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</si>
  <si>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</si>
  <si>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</si>
  <si>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</si>
  <si>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</si>
  <si>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</si>
  <si>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</si>
  <si>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</si>
  <si>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</si>
  <si>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</si>
  <si>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</si>
  <si>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</si>
  <si>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</si>
  <si>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</si>
  <si>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</si>
  <si>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</si>
  <si>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</si>
  <si>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</si>
  <si>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</si>
  <si>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</si>
  <si>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</si>
  <si>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</si>
  <si>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</si>
  <si>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</si>
  <si>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</si>
  <si>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</si>
  <si>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</si>
  <si>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</si>
  <si>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</si>
  <si>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</si>
  <si>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</si>
  <si>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</si>
  <si>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</si>
  <si>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</si>
  <si>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</si>
  <si>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</si>
  <si>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</si>
  <si>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</si>
  <si>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</si>
  <si>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</si>
  <si>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</si>
  <si>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</si>
  <si>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</si>
  <si>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</si>
  <si>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</si>
  <si>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</si>
  <si>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</si>
  <si>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</si>
  <si>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</si>
  <si>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</si>
  <si>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</si>
  <si>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</si>
  <si>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</si>
  <si>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</si>
  <si>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</si>
  <si>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</si>
  <si>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</si>
  <si>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</si>
  <si>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</si>
  <si>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</si>
  <si>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</si>
  <si>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</si>
  <si>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</si>
  <si>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</si>
  <si>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</si>
  <si>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</si>
  <si>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</si>
  <si>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</si>
  <si>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</si>
  <si>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</si>
  <si>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</si>
  <si>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</si>
  <si>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</si>
  <si>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</si>
  <si>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</si>
  <si>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</si>
  <si>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</si>
  <si>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</si>
  <si>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</si>
  <si>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</si>
  <si>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</si>
  <si>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</si>
  <si>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</si>
  <si>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</si>
  <si>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</si>
  <si>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</si>
  <si>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</si>
  <si>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</si>
  <si>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</si>
  <si>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</si>
  <si>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</si>
  <si>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</si>
  <si>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</si>
  <si>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</si>
  <si>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</si>
  <si>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</si>
  <si>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</si>
  <si>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</si>
  <si>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</si>
  <si>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</si>
  <si>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</si>
  <si>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</si>
  <si>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</si>
  <si>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</si>
  <si>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</si>
  <si>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</si>
  <si>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</si>
  <si>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</si>
  <si>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</si>
  <si>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</si>
  <si>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</si>
  <si>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</si>
  <si>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</si>
  <si>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</si>
  <si>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</si>
  <si>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</si>
  <si>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</si>
  <si>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</si>
  <si>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</si>
  <si>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</si>
  <si>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</si>
  <si>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</si>
  <si>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</si>
  <si>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</si>
  <si>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</si>
  <si>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</si>
  <si>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</si>
  <si>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</si>
  <si>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</si>
  <si>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</si>
  <si>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</si>
  <si>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</si>
  <si>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</si>
  <si>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</si>
  <si>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</si>
  <si>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</si>
  <si>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</si>
  <si>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</si>
  <si>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</si>
  <si>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</si>
  <si>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</si>
  <si>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</si>
  <si>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</si>
  <si>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</si>
  <si>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</si>
  <si>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</si>
  <si>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</si>
  <si>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</si>
  <si>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</si>
  <si>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</si>
  <si>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</si>
  <si>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</si>
  <si>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</si>
  <si>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</si>
  <si>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</si>
  <si>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</si>
  <si>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</si>
  <si>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</si>
  <si>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</si>
  <si>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</si>
  <si>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</si>
  <si>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</si>
  <si>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</si>
  <si>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</si>
  <si>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</si>
  <si>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</si>
  <si>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</si>
  <si>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</si>
  <si>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</si>
  <si>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</si>
  <si>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</si>
  <si>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</si>
  <si>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</si>
  <si>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</si>
  <si>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</si>
  <si>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</si>
  <si>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</si>
  <si>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</si>
  <si>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</si>
  <si>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</si>
  <si>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</si>
  <si>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</si>
  <si>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</si>
  <si>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</si>
  <si>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</si>
  <si>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</si>
  <si>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</si>
  <si>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</si>
  <si>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</si>
  <si>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</si>
  <si>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</si>
  <si>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</si>
  <si>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</si>
  <si>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</si>
  <si>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</si>
  <si>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</si>
  <si>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</si>
  <si>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</si>
  <si>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</si>
  <si>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</si>
  <si>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</si>
  <si>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</si>
  <si>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</si>
  <si>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</si>
  <si>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</si>
  <si>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</si>
  <si>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</si>
  <si>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</si>
  <si>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</si>
  <si>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</si>
  <si>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</si>
  <si>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</si>
  <si>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</si>
  <si>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</si>
  <si>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</si>
  <si>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</si>
  <si>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</si>
  <si>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</si>
  <si>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</si>
  <si>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</si>
  <si>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</si>
  <si>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</si>
  <si>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</si>
  <si>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</si>
  <si>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</si>
  <si>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</si>
  <si>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</si>
  <si>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</si>
  <si>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</si>
  <si>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</si>
  <si>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</si>
  <si>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</si>
  <si>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</si>
  <si>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</si>
  <si>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</si>
  <si>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</si>
  <si>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</si>
  <si>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</si>
  <si>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</si>
  <si>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</si>
  <si>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</si>
  <si>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</si>
  <si>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</si>
  <si>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</si>
  <si>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</si>
  <si>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</si>
  <si>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</si>
  <si>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</si>
  <si>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</si>
  <si>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</si>
  <si>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</si>
  <si>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</si>
  <si>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</si>
  <si>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</si>
  <si>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</si>
  <si>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</si>
  <si>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</si>
  <si>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</si>
  <si>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</si>
  <si>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</si>
  <si>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</si>
  <si>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</si>
  <si>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</si>
  <si>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</si>
  <si>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</si>
  <si>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</si>
  <si>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</si>
  <si>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</si>
  <si>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</si>
  <si>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</si>
  <si>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</si>
  <si>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</si>
  <si>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</si>
  <si>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</si>
  <si>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</si>
  <si>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</si>
  <si>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</si>
  <si>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</si>
  <si>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</si>
  <si>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</si>
  <si>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</si>
  <si>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</si>
  <si>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</si>
  <si>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</si>
  <si>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</si>
  <si>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</si>
  <si>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</si>
  <si>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</si>
  <si>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</si>
  <si>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</si>
  <si>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</si>
  <si>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</si>
  <si>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</si>
  <si>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</si>
  <si>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</si>
  <si>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</si>
  <si>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</si>
  <si>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</si>
  <si>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</si>
  <si>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</si>
  <si>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</si>
  <si>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</si>
  <si>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</si>
  <si>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</si>
  <si>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</si>
  <si>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</si>
  <si>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</si>
  <si>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</si>
  <si>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</si>
  <si>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</si>
  <si>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</si>
  <si>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</si>
  <si>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</si>
  <si>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</si>
  <si>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</si>
  <si>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</si>
  <si>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</si>
  <si>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</si>
  <si>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</si>
  <si>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</si>
  <si>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</si>
  <si>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</si>
  <si>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</si>
  <si>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</si>
  <si>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</si>
  <si>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</si>
  <si>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</si>
  <si>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</si>
  <si>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</si>
  <si>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</si>
  <si>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</si>
  <si>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</si>
  <si>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</si>
  <si>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</si>
  <si>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</si>
  <si>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</si>
  <si>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</si>
  <si>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</si>
  <si>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</si>
  <si>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</si>
  <si>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</si>
  <si>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</si>
  <si>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</si>
  <si>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</si>
  <si>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</si>
  <si>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</si>
  <si>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</si>
  <si>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</si>
  <si>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</si>
  <si>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</si>
  <si>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</si>
  <si>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</si>
  <si>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</si>
  <si>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</si>
  <si>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</si>
  <si>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</si>
  <si>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</si>
  <si>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</si>
  <si>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</si>
  <si>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</si>
  <si>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</si>
  <si>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</si>
  <si>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</si>
  <si>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</si>
  <si>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</si>
  <si>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</si>
  <si>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</si>
  <si>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</si>
  <si>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</si>
  <si>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</si>
  <si>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</si>
  <si>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</si>
  <si>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</si>
  <si>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</si>
  <si>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</si>
  <si>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</si>
  <si>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</si>
  <si>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</si>
  <si>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</si>
  <si>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</si>
  <si>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</si>
  <si>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</si>
  <si>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</si>
  <si>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</si>
  <si>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</si>
  <si>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</si>
  <si>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</si>
  <si>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</si>
  <si>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</si>
  <si>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</si>
  <si>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</si>
  <si>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</si>
  <si>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</si>
  <si>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</si>
  <si>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</si>
  <si>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</si>
  <si>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</si>
  <si>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</si>
  <si>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</si>
  <si>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</si>
  <si>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</si>
  <si>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</si>
  <si>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</si>
  <si>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</si>
  <si>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</si>
  <si>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</si>
  <si>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</si>
  <si>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</si>
  <si>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</si>
  <si>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</si>
  <si>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</si>
  <si>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</si>
  <si>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</si>
  <si>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</si>
  <si>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</si>
  <si>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</si>
  <si>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</si>
  <si>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</si>
  <si>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</si>
  <si>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</si>
  <si>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</si>
  <si>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</si>
  <si>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</si>
  <si>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</si>
  <si>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</si>
  <si>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</si>
  <si>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</si>
  <si>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</si>
  <si>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</si>
  <si>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</si>
  <si>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</si>
  <si>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</si>
  <si>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</si>
  <si>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</si>
  <si>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</si>
  <si>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</si>
  <si>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</si>
  <si>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</si>
  <si>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</si>
  <si>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</si>
  <si>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</si>
  <si>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</si>
  <si>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</si>
  <si>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</si>
  <si>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</si>
  <si>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</si>
  <si>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</si>
  <si>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</si>
  <si>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</si>
  <si>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</si>
  <si>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</si>
  <si>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</si>
  <si>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</si>
  <si>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</si>
  <si>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</si>
  <si>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</si>
  <si>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</si>
  <si>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</si>
  <si>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</si>
  <si>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</si>
  <si>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</si>
  <si>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</si>
  <si>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</si>
  <si>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</si>
  <si>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</si>
  <si>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</si>
  <si>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</si>
  <si>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</si>
  <si>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</si>
  <si>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</si>
  <si>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</si>
  <si>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</si>
  <si>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</si>
  <si>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</si>
  <si>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</si>
  <si>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</si>
  <si>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</si>
  <si>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</si>
  <si>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</si>
  <si>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</si>
  <si>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</si>
  <si>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</si>
  <si>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</si>
  <si>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</si>
  <si>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</si>
  <si>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</si>
  <si>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</si>
  <si>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</si>
  <si>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</si>
  <si>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</si>
  <si>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</si>
  <si>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</si>
  <si>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</si>
  <si>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</si>
  <si>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</si>
  <si>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</si>
  <si>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</si>
  <si>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</si>
  <si>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</si>
  <si>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</si>
  <si>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</si>
  <si>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</si>
  <si>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</si>
  <si>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</si>
  <si>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</si>
  <si>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</si>
  <si>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</si>
  <si>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</si>
  <si>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</si>
  <si>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</si>
  <si>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</si>
  <si>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</si>
  <si>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</si>
  <si>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</si>
  <si>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</si>
  <si>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</si>
  <si>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</si>
  <si>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</si>
  <si>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</si>
  <si>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</si>
  <si>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</si>
  <si>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</si>
  <si>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</si>
  <si>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</si>
  <si>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</si>
  <si>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</si>
  <si>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</si>
  <si>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</si>
  <si>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</si>
  <si>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</si>
  <si>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</si>
  <si>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</si>
  <si>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</si>
  <si>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</si>
  <si>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</si>
  <si>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</si>
  <si>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</si>
  <si>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</si>
  <si>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</si>
  <si>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</si>
  <si>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</si>
  <si>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</si>
  <si>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</si>
  <si>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</si>
  <si>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</si>
  <si>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</si>
  <si>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</si>
  <si>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</si>
  <si>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</si>
  <si>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</si>
  <si>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</si>
  <si>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</si>
  <si>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</si>
  <si>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</si>
  <si>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</si>
  <si>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</si>
  <si>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</si>
  <si>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</si>
  <si>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</si>
  <si>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</si>
  <si>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</si>
  <si>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</si>
  <si>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</si>
  <si>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</si>
  <si>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</si>
  <si>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</si>
  <si>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</si>
  <si>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</si>
  <si>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</si>
  <si>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</si>
  <si>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</si>
  <si>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</si>
  <si>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</si>
  <si>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</si>
  <si>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</si>
  <si>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</si>
  <si>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</si>
  <si>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</si>
  <si>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</si>
  <si>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</si>
  <si>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</si>
  <si>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</si>
  <si>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</si>
  <si>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</si>
  <si>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</si>
  <si>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</si>
  <si>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</si>
  <si>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</si>
  <si>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</si>
  <si>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</si>
  <si>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</si>
  <si>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</si>
  <si>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</si>
  <si>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</si>
  <si>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</si>
  <si>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</si>
  <si>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</si>
  <si>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</si>
  <si>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</si>
  <si>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</si>
  <si>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</si>
  <si>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</si>
  <si>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</si>
  <si>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</si>
  <si>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</si>
  <si>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</si>
  <si>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</si>
  <si>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</si>
  <si>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</si>
  <si>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</si>
  <si>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</si>
  <si>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</si>
  <si>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</si>
  <si>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</si>
  <si>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</si>
  <si>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</si>
  <si>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</si>
  <si>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</si>
  <si>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</si>
  <si>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</si>
  <si>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</si>
  <si>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</si>
  <si>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</si>
  <si>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</si>
  <si>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</si>
  <si>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</si>
  <si>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</si>
  <si>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</si>
  <si>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</si>
  <si>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</si>
  <si>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</si>
  <si>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</si>
  <si>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</si>
  <si>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</si>
  <si>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</si>
  <si>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</si>
  <si>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</si>
  <si>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</si>
  <si>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</si>
  <si>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</si>
  <si>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</si>
  <si>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</si>
  <si>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</si>
  <si>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</si>
  <si>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</si>
  <si>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</si>
  <si>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</si>
  <si>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</si>
  <si>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</si>
  <si>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</si>
  <si>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</si>
  <si>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</si>
  <si>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</si>
  <si>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</si>
  <si>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</si>
  <si>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</si>
  <si>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</si>
  <si>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</si>
  <si>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</si>
  <si>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</si>
  <si>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</si>
  <si>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</si>
  <si>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</si>
  <si>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</si>
  <si>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</si>
  <si>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</si>
  <si>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</si>
  <si>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</si>
  <si>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</si>
  <si>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</si>
  <si>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</si>
  <si>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</si>
  <si>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</si>
  <si>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</si>
  <si>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</si>
  <si>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</si>
  <si>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</si>
  <si>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</si>
  <si>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</si>
  <si>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</si>
  <si>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</si>
  <si>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</si>
  <si>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</si>
  <si>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</si>
  <si>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</si>
  <si>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</si>
  <si>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</si>
  <si>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</si>
  <si>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</si>
  <si>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</si>
  <si>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</si>
  <si>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</si>
  <si>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</si>
  <si>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</si>
  <si>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</si>
  <si>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</si>
  <si>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</si>
  <si>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</si>
  <si>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</si>
  <si>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</si>
  <si>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</si>
  <si>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</si>
  <si>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</si>
  <si>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</si>
  <si>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</si>
  <si>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</si>
  <si>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</si>
  <si>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</si>
  <si>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</si>
  <si>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</si>
  <si>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</si>
  <si>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</si>
  <si>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</si>
  <si>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</si>
  <si>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</si>
  <si>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</si>
  <si>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</si>
  <si>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</si>
  <si>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</si>
  <si>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</si>
  <si>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</si>
  <si>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</si>
  <si>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</si>
  <si>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</si>
  <si>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</si>
  <si>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</si>
  <si>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</si>
  <si>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</si>
  <si>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</si>
  <si>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</si>
  <si>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</si>
  <si>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</si>
  <si>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</si>
  <si>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</si>
  <si>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</si>
  <si>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</si>
  <si>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</si>
  <si>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</si>
  <si>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</si>
  <si>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</si>
  <si>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</si>
  <si>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</si>
  <si>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</si>
  <si>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</si>
  <si>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</si>
  <si>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</si>
  <si>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</si>
  <si>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</si>
  <si>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</si>
  <si>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</si>
  <si>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</si>
  <si>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</si>
  <si>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</si>
  <si>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</si>
  <si>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</si>
  <si>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</si>
  <si>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</si>
  <si>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</si>
  <si>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</si>
  <si>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</si>
  <si>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</si>
  <si>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</si>
  <si>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</si>
  <si>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</si>
  <si>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</si>
  <si>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</si>
  <si>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</si>
  <si>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</si>
  <si>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</si>
  <si>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</si>
  <si>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</si>
  <si>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</si>
  <si>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</si>
  <si>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</si>
  <si>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</si>
  <si>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</si>
  <si>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</si>
  <si>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</si>
  <si>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</si>
  <si>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</si>
  <si>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</si>
  <si>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</si>
  <si>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</si>
  <si>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</si>
  <si>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</si>
  <si>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</si>
  <si>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</si>
  <si>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</si>
  <si>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</si>
  <si>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</si>
  <si>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</si>
  <si>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</si>
  <si>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</si>
  <si>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</si>
  <si>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</si>
  <si>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</si>
  <si>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</si>
  <si>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</si>
  <si>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</si>
  <si>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</si>
  <si>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</si>
  <si>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</si>
  <si>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</si>
  <si>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</si>
  <si>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</si>
  <si>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</si>
  <si>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</si>
  <si>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</si>
  <si>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</si>
  <si>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</si>
  <si>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</si>
  <si>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</si>
  <si>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</si>
  <si>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</si>
  <si>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</si>
  <si>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</si>
  <si>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</si>
  <si>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</si>
  <si>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</si>
  <si>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</si>
  <si>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</si>
  <si>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</si>
  <si>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</si>
  <si>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</si>
  <si>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</si>
  <si>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</si>
  <si>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</si>
  <si>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</si>
  <si>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</si>
  <si>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</si>
  <si>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</si>
  <si>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</si>
  <si>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</si>
  <si>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</si>
  <si>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</si>
  <si>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</si>
  <si>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</si>
  <si>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</si>
  <si>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</si>
  <si>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</si>
  <si>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</si>
  <si>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</si>
  <si>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</si>
  <si>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</si>
  <si>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</si>
  <si>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</si>
  <si>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</si>
  <si>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</si>
  <si>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</si>
  <si>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</si>
  <si>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</si>
  <si>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</si>
  <si>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</si>
  <si>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</si>
  <si>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</si>
  <si>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</si>
  <si>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</si>
  <si>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</si>
  <si>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</si>
  <si>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</si>
  <si>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</si>
  <si>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</si>
  <si>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</si>
  <si>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</si>
  <si>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</si>
  <si>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</si>
  <si>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</si>
  <si>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</si>
  <si>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</si>
  <si>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</si>
  <si>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</si>
  <si>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</si>
  <si>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</si>
  <si>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</si>
  <si>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</si>
  <si>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</si>
  <si>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</si>
  <si>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</si>
  <si>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</si>
  <si>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</si>
  <si>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</si>
  <si>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</si>
  <si>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</si>
  <si>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</si>
  <si>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</si>
  <si>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</si>
  <si>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</si>
  <si>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</si>
  <si>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</si>
  <si>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</si>
  <si>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</si>
  <si>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</si>
  <si>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</si>
  <si>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</si>
  <si>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</si>
  <si>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</si>
  <si>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</si>
  <si>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</si>
  <si>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</si>
  <si>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</si>
  <si>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</si>
  <si>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</si>
  <si>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</si>
  <si>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</si>
  <si>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</si>
  <si>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</si>
  <si>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</si>
  <si>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</si>
  <si>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</si>
  <si>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</si>
  <si>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</si>
  <si>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</si>
  <si>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</si>
  <si>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</si>
  <si>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</si>
  <si>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</si>
  <si>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</si>
  <si>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</si>
  <si>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</si>
  <si>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</si>
  <si>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</si>
  <si>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</si>
  <si>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</si>
  <si>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</si>
  <si>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</si>
  <si>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</si>
  <si>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</si>
  <si>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</si>
  <si>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</si>
  <si>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</si>
  <si>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</si>
  <si>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</si>
  <si>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</si>
  <si>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</si>
  <si>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</si>
  <si>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</si>
  <si>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</si>
  <si>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</si>
  <si>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</si>
  <si>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</si>
  <si>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</si>
  <si>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</si>
  <si>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</si>
  <si>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</si>
  <si>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</si>
  <si>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</si>
  <si>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</si>
  <si>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</si>
  <si>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</si>
  <si>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</si>
  <si>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</si>
  <si>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</si>
  <si>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</si>
  <si>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</si>
  <si>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</si>
  <si>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</si>
  <si>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</si>
  <si>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</si>
  <si>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</si>
  <si>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</si>
  <si>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</si>
  <si>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</si>
  <si>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</si>
  <si>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</si>
  <si>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</si>
  <si>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</si>
  <si>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</si>
  <si>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</si>
  <si>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</si>
  <si>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</si>
  <si>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</si>
  <si>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</si>
  <si>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</si>
  <si>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</si>
  <si>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</si>
  <si>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</si>
  <si>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</si>
  <si>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</si>
  <si>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</si>
  <si>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</si>
  <si>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</si>
  <si>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</si>
  <si>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</si>
  <si>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</si>
  <si>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</si>
  <si>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</si>
  <si>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</si>
  <si>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</si>
  <si>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</si>
  <si>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</si>
  <si>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</si>
  <si>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</si>
  <si>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</si>
  <si>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</si>
  <si>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</si>
  <si>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</si>
  <si>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</si>
  <si>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</si>
  <si>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</si>
  <si>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</si>
  <si>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</si>
  <si>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</si>
  <si>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</si>
  <si>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</si>
  <si>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</si>
  <si>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</si>
  <si>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</si>
  <si>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</si>
  <si>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</si>
  <si>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</si>
  <si>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</si>
  <si>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</si>
  <si>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</si>
  <si>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</si>
  <si>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</si>
  <si>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</si>
  <si>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</si>
  <si>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</si>
  <si>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</si>
  <si>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</si>
  <si>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</si>
  <si>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</si>
  <si>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</si>
  <si>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</si>
  <si>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</si>
  <si>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</si>
  <si>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</si>
  <si>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</si>
  <si>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</si>
  <si>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</si>
  <si>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</si>
  <si>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</si>
  <si>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</si>
  <si>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</si>
  <si>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</si>
  <si>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</si>
  <si>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</si>
  <si>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</si>
  <si>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</si>
  <si>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</si>
  <si>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</si>
  <si>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</si>
  <si>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</si>
  <si>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</si>
  <si>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</si>
  <si>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</si>
  <si>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</si>
  <si>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</si>
  <si>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</si>
  <si>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</si>
  <si>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</si>
  <si>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</si>
  <si>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</si>
  <si>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</si>
  <si>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</si>
  <si>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</si>
  <si>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</si>
  <si>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</si>
  <si>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</si>
  <si>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</si>
  <si>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</si>
  <si>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</si>
  <si>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</si>
  <si>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</si>
  <si>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</si>
  <si>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</si>
  <si>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</si>
  <si>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</si>
  <si>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</si>
  <si>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</si>
  <si>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</si>
  <si>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</si>
  <si>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</si>
  <si>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</si>
  <si>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</si>
  <si>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</si>
  <si>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</si>
  <si>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</si>
  <si>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</si>
  <si>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</si>
  <si>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</si>
  <si>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</si>
  <si>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</si>
  <si>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</si>
  <si>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</si>
  <si>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</si>
  <si>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</si>
  <si>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</si>
  <si>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</si>
  <si>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</si>
  <si>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</si>
  <si>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</si>
  <si>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</si>
  <si>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</si>
  <si>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</si>
  <si>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</si>
  <si>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</si>
  <si>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</si>
  <si>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</si>
  <si>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</si>
  <si>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</si>
  <si>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</si>
  <si>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</si>
  <si>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</si>
  <si>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</si>
  <si>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</si>
  <si>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</si>
  <si>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</si>
  <si>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</si>
  <si>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</si>
  <si>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</si>
  <si>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</si>
  <si>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</si>
  <si>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</si>
  <si>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</si>
  <si>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</si>
  <si>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</si>
  <si>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</si>
  <si>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</si>
  <si>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</si>
  <si>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</si>
  <si>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</si>
  <si>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</si>
  <si>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</si>
  <si>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</si>
  <si>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</si>
  <si>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</si>
  <si>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</si>
  <si>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</si>
  <si>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</si>
  <si>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</si>
  <si>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</si>
  <si>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</si>
  <si>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</si>
  <si>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</si>
  <si>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</si>
  <si>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</si>
  <si>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</si>
  <si>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</si>
  <si>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</si>
  <si>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</si>
  <si>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</si>
  <si>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</si>
  <si>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</si>
  <si>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</si>
  <si>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</si>
  <si>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</si>
  <si>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</si>
  <si>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</si>
  <si>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</si>
  <si>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</si>
  <si>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</si>
  <si>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</si>
  <si>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</si>
  <si>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</si>
  <si>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</si>
  <si>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</si>
  <si>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</si>
  <si>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</si>
  <si>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</si>
  <si>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</si>
  <si>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</si>
  <si>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</si>
  <si>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</si>
  <si>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</si>
  <si>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</si>
  <si>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</si>
  <si>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</si>
  <si>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</si>
  <si>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</si>
  <si>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</si>
  <si>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</si>
  <si>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</si>
  <si>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</si>
  <si>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</si>
  <si>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</si>
  <si>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</si>
  <si>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</si>
  <si>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</si>
  <si>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</si>
  <si>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</si>
  <si>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</si>
  <si>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</si>
  <si>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</si>
  <si>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</si>
  <si>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</si>
  <si>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</si>
  <si>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</si>
  <si>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</si>
  <si>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</si>
  <si>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</si>
  <si>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</si>
  <si>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</si>
  <si>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</si>
  <si>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</si>
  <si>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</si>
  <si>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</si>
  <si>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</si>
  <si>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</si>
  <si>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</si>
  <si>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</si>
  <si>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</si>
  <si>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</si>
  <si>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</si>
  <si>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</si>
  <si>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</si>
  <si>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</si>
  <si>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</si>
  <si>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</si>
  <si>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</si>
  <si>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</si>
  <si>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</si>
  <si>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</si>
  <si>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</si>
  <si>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</si>
  <si>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</si>
  <si>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</si>
  <si>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</si>
  <si>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</si>
  <si>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</si>
  <si>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</si>
  <si>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</si>
  <si>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</si>
  <si>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</si>
  <si>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</si>
  <si>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</si>
  <si>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</si>
  <si>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</si>
  <si>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</si>
  <si>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</si>
  <si>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</si>
  <si>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</si>
  <si>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</si>
  <si>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</si>
  <si>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</si>
  <si>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</si>
  <si>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</si>
  <si>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</si>
  <si>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</si>
  <si>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</si>
  <si>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</si>
  <si>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</si>
  <si>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</si>
  <si>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</si>
  <si>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</si>
  <si>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</si>
  <si>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</si>
  <si>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</si>
  <si>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</si>
  <si>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</si>
  <si>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</si>
  <si>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</si>
  <si>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</si>
  <si>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</si>
  <si>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</si>
  <si>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</si>
  <si>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</si>
  <si>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</si>
  <si>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</si>
  <si>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</si>
  <si>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</si>
  <si>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</si>
  <si>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</si>
  <si>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</si>
  <si>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</si>
  <si>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</si>
  <si>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</si>
  <si>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</si>
  <si>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</si>
  <si>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</si>
  <si>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</si>
  <si>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</si>
  <si>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</si>
  <si>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</si>
  <si>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</si>
  <si>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</si>
  <si>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</si>
  <si>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</si>
  <si>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</si>
  <si>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</si>
  <si>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</si>
  <si>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</si>
  <si>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</si>
  <si>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</si>
  <si>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</si>
  <si>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</si>
  <si>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</si>
  <si>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</si>
  <si>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</si>
  <si>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</si>
  <si>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</si>
  <si>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</si>
  <si>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</si>
  <si>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</si>
  <si>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</si>
  <si>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</si>
  <si>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</si>
  <si>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</si>
  <si>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</si>
  <si>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</si>
  <si>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</si>
  <si>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</si>
  <si>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</si>
  <si>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</si>
  <si>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</si>
  <si>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</si>
  <si>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</si>
  <si>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</si>
  <si>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</si>
  <si>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</si>
  <si>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</si>
  <si>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</si>
  <si>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</si>
  <si>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</si>
  <si>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</si>
  <si>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</si>
  <si>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</si>
  <si>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</si>
  <si>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</si>
  <si>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</si>
  <si>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</si>
  <si>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</si>
  <si>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</si>
  <si>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</si>
  <si>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</si>
  <si>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</si>
  <si>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</si>
  <si>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</si>
  <si>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</si>
  <si>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</si>
  <si>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</si>
  <si>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</si>
  <si>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</si>
  <si>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</si>
  <si>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</si>
  <si>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</si>
  <si>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</si>
  <si>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</si>
  <si>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</si>
  <si>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</si>
  <si>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</si>
  <si>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</si>
  <si>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</si>
  <si>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</si>
  <si>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</si>
  <si>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</si>
  <si>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</si>
  <si>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</si>
  <si>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</si>
  <si>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</si>
  <si>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</si>
  <si>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</si>
  <si>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</si>
  <si>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</si>
  <si>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</si>
  <si>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</si>
  <si>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</si>
  <si>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</si>
  <si>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</si>
  <si>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</si>
  <si>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</si>
  <si>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</si>
  <si>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</si>
  <si>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</si>
  <si>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</si>
  <si>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</si>
  <si>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</si>
  <si>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</si>
  <si>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</si>
  <si>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</si>
  <si>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</si>
  <si>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</si>
  <si>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</si>
  <si>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</si>
  <si>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</si>
  <si>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</si>
  <si>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</si>
  <si>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</si>
  <si>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</si>
  <si>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</si>
  <si>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</si>
  <si>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</si>
  <si>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</si>
  <si>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</si>
  <si>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</si>
  <si>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</si>
  <si>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</si>
  <si>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</si>
  <si>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</si>
  <si>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</si>
  <si>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</si>
  <si>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</si>
  <si>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</si>
  <si>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</si>
  <si>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</si>
  <si>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</si>
  <si>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</si>
  <si>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</si>
  <si>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</si>
  <si>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</si>
  <si>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</si>
  <si>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</si>
  <si>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</si>
  <si>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</si>
  <si>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</si>
  <si>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</si>
  <si>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</si>
  <si>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</si>
  <si>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</si>
  <si>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</si>
  <si>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</si>
  <si>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</si>
  <si>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</si>
  <si>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</si>
  <si>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</si>
  <si>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</si>
  <si>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</si>
  <si>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</si>
  <si>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</si>
  <si>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</si>
  <si>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</si>
  <si>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</si>
  <si>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</si>
  <si>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</si>
  <si>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</si>
  <si>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</si>
  <si>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</si>
  <si>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</si>
  <si>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</si>
  <si>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</si>
  <si>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</si>
  <si>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</si>
  <si>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</si>
  <si>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</si>
  <si>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</si>
  <si>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</si>
  <si>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</si>
  <si>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</si>
  <si>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</si>
  <si>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</si>
  <si>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</si>
  <si>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</si>
  <si>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</si>
  <si>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</si>
  <si>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</si>
  <si>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</si>
  <si>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</si>
  <si>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</si>
  <si>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</si>
  <si>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</si>
  <si>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</si>
  <si>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</si>
  <si>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</si>
  <si>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</si>
  <si>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</si>
  <si>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</si>
  <si>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</si>
  <si>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</si>
  <si>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</si>
  <si>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</si>
  <si>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</si>
  <si>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</si>
  <si>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</si>
  <si>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</si>
  <si>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</si>
  <si>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</si>
  <si>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</si>
  <si>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</si>
  <si>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</si>
  <si>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</si>
  <si>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</si>
  <si>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</si>
  <si>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</si>
  <si>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</si>
  <si>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</si>
  <si>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</si>
  <si>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</si>
  <si>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</si>
  <si>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</si>
  <si>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</si>
  <si>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</si>
  <si>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</si>
  <si>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</si>
  <si>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</si>
  <si>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</si>
  <si>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</si>
  <si>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</si>
  <si>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</si>
  <si>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</si>
  <si>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</si>
  <si>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</si>
  <si>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</si>
  <si>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</si>
  <si>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</si>
  <si>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</si>
  <si>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</si>
  <si>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</si>
  <si>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</si>
  <si>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</si>
  <si>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</si>
  <si>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</si>
  <si>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</si>
  <si>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</si>
  <si>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</si>
  <si>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</si>
  <si>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</si>
  <si>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</si>
  <si>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</si>
  <si>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</si>
  <si>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</si>
  <si>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</si>
  <si>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</si>
  <si>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</si>
  <si>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</si>
  <si>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</si>
  <si>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</si>
  <si>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</si>
  <si>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</si>
  <si>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</si>
  <si>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</si>
  <si>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</si>
  <si>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</si>
  <si>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</si>
  <si>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</si>
  <si>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</si>
  <si>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</si>
  <si>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</si>
  <si>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</si>
  <si>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</si>
  <si>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</si>
  <si>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</si>
  <si>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</si>
  <si>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</si>
  <si>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</si>
  <si>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</si>
  <si>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</si>
  <si>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</si>
  <si>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</si>
  <si>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</si>
  <si>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</si>
  <si>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</si>
  <si>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</si>
  <si>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</si>
  <si>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</si>
  <si>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</si>
  <si>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</si>
  <si>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</si>
  <si>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</si>
  <si>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</si>
  <si>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</si>
  <si>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</si>
  <si>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</si>
  <si>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</si>
  <si>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</si>
  <si>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</si>
  <si>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</si>
  <si>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</si>
  <si>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</si>
  <si>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</si>
  <si>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</si>
  <si>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</si>
  <si>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</si>
  <si>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</si>
  <si>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</si>
  <si>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</si>
  <si>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</si>
  <si>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</si>
  <si>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</si>
  <si>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</si>
  <si>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</si>
  <si>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</si>
  <si>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</si>
  <si>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</si>
  <si>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</si>
  <si>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</si>
  <si>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</si>
  <si>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</si>
  <si>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</si>
  <si>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</si>
  <si>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</si>
  <si>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</si>
  <si>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</si>
  <si>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</si>
  <si>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</si>
  <si>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</si>
  <si>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</si>
  <si>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</si>
  <si>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</si>
  <si>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</si>
  <si>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</si>
  <si>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</si>
  <si>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</si>
  <si>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</si>
  <si>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</si>
  <si>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</si>
  <si>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</si>
  <si>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</si>
  <si>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</si>
  <si>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</si>
  <si>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</si>
  <si>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</si>
  <si>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</si>
  <si>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</si>
  <si>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</si>
  <si>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</si>
  <si>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</si>
  <si>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</si>
  <si>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</si>
  <si>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</si>
  <si>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</si>
  <si>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</si>
  <si>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</si>
  <si>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</si>
  <si>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</si>
  <si>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</si>
  <si>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</si>
  <si>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</si>
  <si>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</si>
  <si>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</si>
  <si>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</si>
  <si>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</si>
  <si>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</si>
  <si>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</si>
  <si>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</si>
  <si>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</si>
  <si>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</si>
  <si>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</si>
  <si>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</si>
  <si>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</si>
  <si>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</si>
  <si>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</si>
  <si>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</si>
  <si>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</si>
  <si>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</si>
  <si>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</si>
  <si>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</si>
  <si>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</si>
  <si>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</si>
  <si>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</si>
  <si>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</si>
  <si>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</si>
  <si>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</si>
  <si>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</si>
  <si>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</si>
  <si>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</si>
  <si>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</si>
  <si>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</si>
  <si>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</si>
  <si>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</si>
  <si>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</si>
  <si>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</si>
  <si>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</si>
  <si>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</si>
  <si>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</si>
  <si>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</si>
  <si>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</si>
  <si>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</si>
  <si>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</si>
  <si>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</si>
  <si>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</si>
  <si>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</si>
  <si>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</si>
  <si>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</si>
  <si>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</si>
  <si>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</si>
  <si>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</si>
  <si>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</si>
  <si>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</si>
  <si>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</si>
  <si>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</si>
  <si>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</si>
  <si>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</si>
  <si>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</si>
  <si>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</si>
  <si>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</si>
  <si>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</si>
  <si>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</si>
  <si>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</si>
  <si>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</si>
  <si>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</si>
  <si>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</si>
  <si>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</si>
  <si>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</si>
  <si>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</si>
  <si>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</si>
  <si>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</si>
  <si>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</si>
  <si>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</si>
  <si>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</si>
  <si>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</si>
  <si>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</si>
  <si>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</si>
  <si>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</si>
  <si>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</si>
  <si>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</si>
  <si>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</si>
  <si>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</si>
  <si>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</si>
  <si>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</si>
  <si>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</si>
  <si>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</si>
  <si>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</si>
  <si>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</si>
  <si>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</si>
  <si>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</si>
  <si>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</si>
  <si>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</si>
  <si>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</si>
  <si>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</si>
  <si>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</si>
  <si>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</si>
  <si>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</si>
  <si>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</si>
  <si>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</si>
  <si>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</si>
  <si>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</si>
  <si>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</si>
  <si>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</si>
  <si>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</si>
  <si>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</si>
  <si>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</si>
  <si>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</si>
  <si>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</si>
  <si>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</si>
  <si>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</si>
  <si>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</si>
  <si>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</si>
  <si>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</si>
  <si>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</si>
  <si>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</si>
  <si>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</si>
  <si>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</si>
  <si>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</si>
  <si>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</si>
  <si>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</si>
  <si>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</si>
  <si>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</si>
  <si>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</si>
  <si>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</si>
  <si>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</si>
  <si>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</si>
  <si>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</si>
  <si>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</si>
  <si>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</si>
  <si>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</si>
  <si>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</si>
  <si>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</si>
  <si>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</si>
  <si>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</si>
  <si>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</si>
  <si>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</si>
  <si>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</si>
  <si>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</si>
  <si>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</si>
  <si>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</si>
  <si>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</si>
  <si>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</si>
  <si>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</si>
  <si>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</si>
  <si>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</si>
  <si>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</si>
  <si>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</si>
  <si>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</si>
  <si>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</si>
  <si>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</si>
  <si>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</si>
  <si>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</si>
  <si>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</si>
  <si>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</si>
  <si>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</si>
  <si>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</si>
  <si>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</si>
  <si>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</si>
  <si>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</si>
  <si>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</si>
  <si>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</si>
  <si>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</si>
  <si>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</si>
  <si>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</si>
  <si>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</si>
  <si>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</si>
  <si>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</si>
  <si>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</si>
  <si>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</si>
  <si>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</si>
  <si>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</si>
  <si>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</si>
  <si>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</si>
  <si>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</si>
  <si>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</si>
  <si>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</si>
  <si>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</si>
  <si>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</si>
  <si>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</si>
  <si>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</si>
  <si>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</si>
  <si>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</si>
  <si>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</si>
  <si>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</si>
  <si>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</si>
  <si>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</si>
  <si>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</si>
  <si>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</si>
  <si>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</si>
  <si>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</si>
  <si>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</si>
  <si>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</si>
  <si>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</si>
  <si>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</si>
  <si>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</si>
  <si>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</si>
  <si>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</si>
  <si>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</si>
  <si>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</si>
  <si>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</si>
  <si>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</si>
  <si>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</si>
  <si>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</si>
  <si>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</si>
  <si>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</si>
  <si>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</si>
  <si>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</si>
  <si>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</si>
  <si>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</si>
  <si>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</si>
  <si>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</si>
  <si>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</si>
  <si>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</si>
  <si>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</si>
  <si>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</si>
  <si>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</si>
  <si>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</si>
  <si>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</si>
  <si>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</si>
  <si>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</si>
  <si>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</si>
  <si>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</si>
  <si>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</si>
  <si>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</si>
  <si>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</si>
  <si>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</si>
  <si>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</si>
  <si>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</si>
  <si>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</si>
  <si>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</si>
  <si>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</si>
  <si>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</si>
  <si>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</si>
  <si>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</si>
  <si>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</si>
  <si>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</si>
  <si>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</si>
  <si>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</si>
  <si>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</si>
  <si>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</si>
  <si>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</si>
  <si>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</si>
  <si>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</si>
  <si>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</si>
  <si>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</si>
  <si>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</si>
  <si>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</si>
  <si>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</si>
  <si>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</si>
  <si>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</si>
  <si>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</si>
  <si>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</si>
  <si>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</si>
  <si>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</si>
  <si>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</si>
  <si>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</si>
  <si>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</si>
  <si>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</si>
  <si>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</si>
  <si>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</si>
  <si>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</si>
  <si>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</si>
  <si>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</si>
  <si>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</si>
  <si>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</si>
  <si>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</si>
  <si>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</si>
  <si>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</si>
  <si>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</si>
  <si>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</si>
  <si>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</si>
  <si>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</si>
  <si>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</si>
  <si>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</si>
  <si>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</si>
  <si>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</si>
  <si>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</si>
  <si>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</si>
  <si>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</si>
  <si>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</si>
  <si>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</si>
  <si>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</si>
  <si>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</si>
  <si>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</si>
  <si>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</si>
  <si>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</si>
  <si>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</si>
  <si>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</si>
  <si>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</si>
  <si>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</si>
  <si>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</si>
  <si>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</si>
  <si>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</si>
  <si>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</si>
  <si>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</si>
  <si>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</si>
  <si>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</si>
  <si>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</si>
  <si>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</si>
  <si>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</si>
  <si>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</si>
  <si>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</si>
  <si>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</si>
  <si>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</si>
  <si>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</si>
  <si>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</si>
  <si>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</si>
  <si>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</si>
  <si>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</si>
  <si>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</si>
  <si>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</si>
  <si>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</si>
  <si>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</si>
  <si>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</si>
  <si>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</si>
  <si>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</si>
  <si>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</si>
  <si>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</si>
  <si>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</si>
  <si>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</si>
  <si>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</si>
  <si>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</si>
  <si>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</si>
  <si>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</si>
  <si>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</si>
  <si>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</si>
  <si>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</si>
  <si>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</si>
  <si>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</si>
  <si>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</si>
  <si>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</si>
  <si>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</si>
  <si>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</si>
  <si>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</si>
  <si>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</si>
  <si>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</si>
  <si>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</si>
  <si>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</si>
  <si>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</si>
  <si>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</si>
  <si>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</si>
  <si>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</si>
  <si>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</si>
  <si>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</si>
  <si>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</si>
  <si>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</si>
  <si>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</si>
  <si>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</si>
  <si>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</si>
  <si>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</si>
  <si>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</si>
  <si>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</si>
  <si>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</si>
  <si>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</si>
  <si>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</si>
  <si>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</si>
  <si>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</si>
  <si>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</si>
  <si>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</si>
  <si>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</si>
  <si>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</si>
  <si>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</si>
  <si>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</si>
  <si>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</si>
  <si>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</si>
  <si>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</si>
  <si>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</si>
  <si>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</si>
  <si>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</si>
  <si>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</si>
  <si>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</si>
  <si>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</si>
  <si>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</si>
  <si>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</si>
  <si>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</si>
  <si>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</si>
  <si>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</si>
  <si>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</si>
  <si>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</si>
  <si>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</si>
  <si>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</si>
  <si>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</si>
  <si>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</si>
  <si>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</si>
  <si>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</si>
  <si>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</si>
  <si>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</si>
  <si>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</si>
  <si>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</si>
  <si>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</si>
  <si>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</si>
  <si>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</si>
  <si>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</si>
  <si>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</si>
  <si>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</si>
  <si>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</si>
  <si>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</si>
  <si>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</si>
  <si>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</si>
  <si>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</si>
  <si>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</si>
  <si>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</si>
  <si>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</si>
  <si>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</si>
  <si>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</si>
  <si>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</si>
  <si>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</si>
  <si>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</si>
  <si>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</si>
  <si>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</si>
  <si>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</si>
  <si>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</si>
  <si>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</si>
  <si>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</si>
  <si>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</si>
  <si>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</si>
  <si>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</si>
  <si>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</si>
  <si>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</si>
  <si>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</si>
  <si>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</si>
  <si>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</si>
  <si>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</si>
  <si>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</si>
  <si>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</si>
  <si>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</si>
  <si>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</si>
  <si>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</si>
  <si>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</si>
  <si>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</si>
  <si>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</si>
  <si>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</si>
  <si>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</si>
  <si>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</si>
  <si>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</si>
  <si>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</si>
  <si>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</si>
  <si>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</si>
  <si>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</si>
  <si>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</si>
  <si>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</si>
  <si>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</si>
  <si>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</si>
  <si>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</si>
  <si>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</si>
  <si>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</si>
  <si>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</si>
  <si>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</si>
  <si>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</si>
  <si>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</si>
  <si>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</si>
  <si>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</si>
  <si>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</si>
  <si>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</si>
  <si>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</si>
  <si>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</si>
  <si>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</si>
  <si>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</si>
  <si>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</si>
  <si>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</si>
  <si>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</si>
  <si>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</si>
  <si>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</si>
  <si>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</si>
  <si>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</si>
  <si>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</si>
  <si>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</si>
  <si>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</si>
  <si>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</si>
  <si>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</si>
  <si>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</si>
  <si>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</si>
  <si>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</si>
  <si>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</si>
  <si>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</si>
  <si>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</si>
  <si>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</si>
  <si>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</si>
  <si>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</si>
  <si>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</si>
  <si>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</si>
  <si>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</si>
  <si>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</si>
  <si>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</si>
  <si>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</si>
  <si>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</si>
  <si>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</si>
  <si>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</si>
  <si>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</si>
  <si>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</si>
  <si>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</si>
  <si>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</si>
  <si>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</si>
  <si>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</si>
  <si>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</si>
  <si>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</si>
  <si>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</si>
  <si>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</si>
  <si>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</si>
  <si>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</si>
  <si>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</si>
  <si>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</si>
  <si>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</si>
  <si>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</si>
  <si>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</si>
  <si>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</si>
  <si>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</si>
  <si>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</si>
  <si>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</si>
  <si>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</si>
  <si>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</si>
  <si>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</si>
  <si>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</si>
  <si>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</si>
  <si>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</si>
  <si>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</si>
  <si>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</si>
  <si>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</si>
  <si>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</si>
  <si>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</si>
  <si>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</si>
  <si>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</si>
  <si>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</si>
  <si>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</si>
  <si>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</si>
  <si>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</si>
  <si>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</si>
  <si>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</si>
  <si>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</si>
  <si>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</si>
  <si>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</si>
  <si>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</si>
  <si>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</si>
  <si>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</si>
  <si>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</si>
  <si>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</si>
  <si>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</si>
  <si>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</si>
  <si>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</si>
  <si>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</si>
  <si>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</si>
  <si>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</si>
  <si>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</si>
  <si>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</si>
  <si>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</si>
  <si>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</si>
  <si>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</si>
  <si>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</si>
  <si>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</si>
  <si>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</si>
  <si>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</si>
  <si>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</si>
  <si>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</si>
  <si>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</si>
  <si>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</si>
  <si>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</si>
  <si>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</si>
  <si>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</si>
  <si>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</si>
  <si>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</si>
  <si>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</si>
  <si>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</si>
  <si>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</si>
  <si>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</si>
  <si>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</si>
  <si>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</si>
  <si>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</si>
  <si>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</si>
  <si>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</si>
  <si>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</si>
  <si>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</si>
  <si>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</si>
  <si>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</si>
  <si>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</si>
  <si>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</si>
  <si>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</si>
  <si>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</si>
  <si>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</si>
  <si>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</si>
  <si>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</si>
  <si>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</si>
  <si>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</si>
  <si>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</si>
  <si>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</si>
  <si>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</si>
  <si>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</si>
  <si>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</si>
  <si>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</si>
  <si>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</si>
  <si>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</si>
  <si>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</si>
  <si>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</si>
  <si>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</si>
  <si>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</si>
  <si>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</si>
  <si>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</si>
  <si>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</si>
  <si>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</si>
  <si>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</si>
  <si>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</si>
  <si>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</si>
  <si>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</si>
  <si>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</si>
  <si>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</si>
  <si>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</si>
  <si>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</si>
  <si>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</si>
  <si>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</si>
  <si>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</si>
  <si>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</si>
  <si>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</si>
  <si>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</si>
  <si>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</si>
  <si>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</si>
  <si>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</si>
  <si>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</si>
  <si>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</si>
  <si>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</si>
  <si>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</si>
  <si>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</si>
  <si>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</si>
  <si>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</si>
  <si>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</si>
  <si>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</si>
  <si>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</si>
  <si>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</si>
  <si>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</si>
  <si>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</si>
  <si>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</si>
  <si>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</si>
  <si>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</si>
  <si>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</si>
  <si>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</si>
  <si>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</si>
  <si>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</si>
  <si>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</si>
  <si>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</si>
  <si>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</si>
  <si>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</si>
  <si>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</si>
  <si>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</si>
  <si>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</si>
  <si>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</si>
  <si>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</si>
  <si>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</si>
  <si>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</si>
  <si>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</si>
  <si>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</si>
  <si>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</si>
  <si>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</si>
  <si>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</si>
  <si>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</si>
  <si>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</si>
  <si>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</si>
  <si>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</si>
  <si>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</si>
  <si>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</si>
  <si>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</si>
  <si>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</si>
  <si>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</si>
  <si>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</si>
  <si>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</si>
  <si>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</si>
  <si>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</si>
  <si>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</si>
  <si>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</si>
  <si>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</si>
  <si>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</si>
  <si>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</si>
  <si>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</si>
  <si>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</si>
  <si>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</si>
  <si>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</si>
  <si>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</si>
  <si>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</si>
  <si>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</si>
  <si>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</si>
  <si>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</si>
  <si>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</si>
  <si>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</si>
  <si>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</si>
  <si>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</si>
  <si>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</si>
  <si>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</si>
  <si>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</si>
  <si>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</si>
  <si>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</si>
  <si>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</si>
  <si>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</si>
  <si>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</si>
  <si>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</si>
  <si>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</si>
  <si>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</si>
  <si>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</si>
  <si>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</si>
  <si>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</si>
  <si>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</si>
  <si>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</si>
  <si>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</si>
  <si>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</si>
  <si>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</si>
  <si>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</si>
  <si>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</si>
  <si>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</si>
  <si>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</si>
  <si>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</si>
  <si>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</si>
  <si>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</si>
  <si>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</si>
  <si>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</si>
  <si>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</si>
  <si>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</si>
  <si>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</si>
  <si>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</si>
  <si>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</si>
  <si>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</si>
  <si>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</si>
  <si>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</si>
  <si>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</si>
  <si>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</si>
  <si>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</si>
  <si>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</si>
  <si>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</si>
  <si>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</si>
  <si>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</si>
  <si>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</si>
  <si>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</si>
  <si>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</si>
  <si>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</si>
  <si>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</si>
  <si>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</si>
  <si>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</si>
  <si>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</si>
  <si>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</si>
  <si>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</si>
  <si>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</si>
  <si>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</si>
  <si>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</si>
  <si>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</si>
  <si>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</si>
  <si>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</si>
  <si>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</si>
  <si>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</si>
  <si>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</si>
  <si>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</si>
  <si>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</si>
  <si>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</si>
  <si>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</si>
  <si>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</si>
  <si>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</si>
  <si>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</si>
  <si>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</si>
  <si>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</si>
  <si>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</si>
  <si>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</si>
  <si>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</si>
  <si>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</si>
  <si>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</si>
  <si>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</si>
  <si>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</si>
  <si>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</si>
  <si>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</si>
  <si>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</si>
  <si>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</si>
  <si>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</si>
  <si>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</si>
  <si>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</si>
  <si>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</si>
  <si>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</si>
  <si>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</si>
  <si>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</si>
  <si>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</si>
  <si>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</si>
  <si>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</si>
  <si>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</si>
  <si>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</si>
  <si>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</si>
  <si>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</si>
  <si>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</si>
  <si>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</si>
  <si>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</si>
  <si>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</si>
  <si>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</si>
  <si>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</si>
  <si>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</si>
  <si>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</si>
  <si>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</si>
  <si>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</si>
  <si>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</si>
  <si>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</si>
  <si>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</si>
  <si>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</si>
  <si>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</si>
  <si>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</si>
  <si>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</si>
  <si>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</si>
  <si>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</si>
  <si>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</si>
  <si>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</si>
  <si>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</si>
  <si>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</si>
  <si>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</si>
  <si>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</si>
  <si>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</si>
  <si>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</si>
  <si>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</si>
  <si>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</si>
  <si>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</si>
  <si>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</si>
  <si>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</si>
  <si>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</si>
  <si>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</si>
  <si>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</si>
  <si>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</si>
  <si>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</si>
  <si>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</si>
  <si>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</si>
  <si>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</si>
  <si>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</si>
  <si>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</si>
  <si>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</si>
  <si>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</si>
  <si>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</si>
  <si>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</si>
  <si>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</si>
  <si>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</si>
  <si>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</si>
  <si>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</si>
  <si>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</si>
  <si>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</si>
  <si>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</si>
  <si>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</si>
  <si>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</si>
  <si>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</si>
  <si>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</si>
  <si>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</si>
  <si>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</si>
  <si>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</si>
  <si>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</si>
  <si>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</si>
  <si>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</si>
  <si>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</si>
  <si>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</si>
  <si>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</si>
  <si>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</si>
  <si>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</si>
  <si>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</si>
  <si>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</si>
  <si>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</si>
  <si>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</si>
  <si>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</si>
  <si>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</si>
  <si>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</si>
  <si>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</si>
  <si>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</si>
  <si>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</si>
  <si>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</si>
  <si>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</si>
  <si>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</si>
  <si>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</si>
  <si>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</si>
  <si>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</si>
  <si>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</si>
  <si>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</si>
  <si>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</si>
  <si>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</si>
  <si>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</si>
  <si>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</si>
  <si>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</si>
  <si>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</si>
  <si>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</si>
  <si>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</si>
  <si>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</si>
  <si>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</si>
  <si>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</si>
  <si>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</si>
  <si>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</si>
  <si>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</si>
  <si>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</si>
  <si>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</si>
  <si>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</si>
  <si>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</si>
  <si>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</si>
  <si>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</si>
  <si>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</si>
  <si>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</si>
  <si>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</si>
  <si>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</si>
  <si>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</si>
  <si>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</si>
  <si>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</si>
  <si>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</si>
  <si>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</si>
  <si>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</si>
  <si>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</si>
  <si>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</si>
  <si>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</si>
  <si>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</si>
  <si>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</si>
  <si>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</si>
  <si>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</si>
  <si>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</si>
  <si>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</si>
  <si>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</si>
  <si>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</si>
  <si>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</si>
  <si>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</si>
  <si>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</si>
  <si>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</si>
  <si>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</si>
  <si>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</si>
  <si>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</si>
  <si>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</si>
  <si>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</si>
  <si>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</si>
  <si>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</si>
  <si>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</si>
  <si>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</si>
  <si>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</si>
  <si>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</si>
  <si>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</si>
  <si>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</si>
  <si>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</si>
  <si>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</si>
  <si>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</si>
  <si>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</si>
  <si>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</si>
  <si>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</si>
  <si>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</si>
  <si>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</si>
  <si>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</si>
  <si>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</si>
  <si>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</si>
  <si>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</si>
  <si>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</si>
  <si>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</si>
  <si>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</si>
  <si>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</si>
  <si>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</si>
  <si>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</si>
  <si>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</si>
  <si>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</si>
  <si>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</si>
  <si>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</si>
  <si>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</si>
  <si>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</si>
  <si>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</si>
  <si>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</si>
  <si>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</si>
  <si>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</si>
  <si>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</si>
  <si>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</si>
  <si>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</si>
  <si>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</si>
  <si>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</si>
  <si>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</si>
  <si>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</si>
  <si>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</si>
  <si>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</si>
  <si>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</si>
  <si>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</si>
  <si>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</si>
  <si>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</si>
  <si>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</si>
  <si>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</si>
  <si>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</si>
  <si>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</si>
  <si>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</si>
  <si>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</si>
  <si>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</si>
  <si>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</si>
  <si>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</si>
  <si>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</si>
  <si>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</si>
  <si>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</si>
  <si>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</si>
  <si>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</si>
  <si>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</si>
  <si>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</si>
  <si>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</si>
  <si>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</si>
  <si>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</si>
  <si>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</si>
  <si>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</si>
  <si>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</si>
  <si>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</si>
  <si>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</si>
  <si>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</si>
  <si>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</si>
  <si>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</si>
  <si>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</si>
  <si>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</si>
  <si>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</si>
  <si>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</si>
  <si>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</si>
  <si>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</si>
  <si>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</si>
  <si>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</si>
  <si>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</si>
  <si>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</si>
  <si>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</si>
  <si>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</si>
  <si>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</si>
  <si>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</si>
  <si>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</si>
  <si>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</si>
  <si>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</si>
  <si>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</si>
  <si>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</si>
  <si>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</si>
  <si>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</si>
  <si>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</si>
  <si>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</si>
  <si>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</si>
  <si>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</si>
  <si>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</si>
  <si>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</si>
  <si>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</si>
  <si>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</si>
  <si>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</si>
  <si>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</si>
  <si>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</si>
  <si>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</si>
  <si>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</si>
  <si>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</si>
  <si>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</si>
  <si>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</si>
  <si>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</si>
  <si>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</si>
  <si>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</si>
  <si>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</si>
  <si>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</si>
  <si>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</si>
  <si>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</si>
  <si>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</si>
  <si>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</si>
  <si>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</si>
  <si>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</si>
  <si>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</si>
  <si>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</si>
  <si>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</si>
  <si>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</si>
  <si>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</si>
  <si>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</si>
  <si>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</si>
  <si>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</si>
  <si>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</si>
  <si>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</si>
  <si>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</si>
  <si>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</si>
  <si>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</si>
  <si>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</si>
  <si>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</si>
  <si>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</si>
  <si>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</si>
  <si>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</si>
  <si>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</si>
  <si>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</si>
  <si>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</si>
  <si>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</si>
  <si>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</si>
  <si>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</si>
  <si>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</si>
  <si>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</si>
  <si>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</si>
  <si>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</si>
  <si>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</si>
  <si>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</si>
  <si>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</si>
  <si>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</si>
  <si>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</si>
  <si>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</si>
  <si>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</si>
  <si>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</si>
  <si>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</si>
  <si>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</si>
  <si>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</si>
  <si>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</si>
  <si>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</si>
  <si>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</si>
  <si>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</si>
  <si>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</si>
  <si>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</si>
  <si>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</si>
  <si>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</si>
  <si>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</si>
  <si>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</si>
  <si>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</si>
  <si>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</si>
  <si>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</si>
  <si>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</si>
  <si>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</si>
  <si>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</si>
  <si>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</si>
  <si>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</si>
  <si>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</si>
  <si>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</si>
  <si>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</si>
  <si>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</si>
  <si>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</si>
  <si>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</si>
  <si>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</si>
  <si>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</si>
  <si>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</si>
  <si>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</si>
  <si>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</si>
  <si>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</si>
  <si>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</si>
  <si>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</si>
  <si>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</si>
  <si>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</si>
  <si>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</si>
  <si>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</si>
  <si>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</si>
  <si>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</si>
  <si>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</si>
  <si>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</si>
  <si>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</si>
  <si>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</si>
  <si>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</si>
  <si>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</si>
  <si>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</si>
  <si>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</si>
  <si>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</si>
  <si>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</si>
  <si>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</si>
  <si>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</si>
  <si>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</si>
  <si>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</si>
  <si>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</si>
  <si>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</si>
  <si>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</si>
  <si>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</si>
  <si>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</si>
  <si>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</si>
  <si>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</si>
  <si>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</si>
  <si>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</si>
  <si>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</si>
  <si>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</si>
  <si>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</si>
  <si>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</si>
  <si>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</si>
  <si>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</si>
  <si>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</si>
  <si>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</si>
  <si>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</si>
  <si>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</si>
  <si>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</si>
  <si>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</si>
  <si>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</si>
  <si>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</si>
  <si>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</si>
  <si>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</si>
  <si>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</si>
  <si>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</si>
  <si>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</si>
  <si>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</si>
  <si>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</si>
  <si>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</si>
  <si>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</si>
  <si>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</si>
  <si>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</si>
  <si>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</si>
  <si>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</si>
  <si>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</si>
  <si>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</si>
  <si>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</si>
  <si>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</si>
  <si>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</si>
  <si>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</si>
  <si>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</si>
  <si>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</si>
  <si>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</si>
  <si>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</si>
  <si>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</si>
  <si>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</si>
  <si>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</si>
  <si>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</si>
  <si>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</si>
  <si>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</si>
  <si>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</si>
  <si>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</si>
  <si>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</si>
  <si>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</si>
  <si>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</si>
  <si>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</si>
  <si>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</si>
  <si>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</si>
  <si>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</si>
  <si>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</si>
  <si>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</si>
  <si>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</si>
  <si>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</si>
  <si>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</si>
  <si>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</si>
  <si>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</si>
  <si>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</si>
  <si>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</si>
  <si>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</si>
  <si>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</si>
  <si>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</si>
  <si>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</si>
  <si>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</si>
  <si>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</si>
  <si>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</si>
  <si>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</si>
  <si>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</si>
  <si>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</si>
  <si>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</si>
  <si>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</si>
  <si>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</si>
  <si>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</si>
  <si>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</si>
  <si>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</si>
  <si>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</si>
  <si>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</si>
  <si>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</si>
  <si>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</si>
  <si>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</si>
  <si>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</si>
  <si>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</si>
  <si>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</si>
  <si>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</si>
  <si>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</si>
  <si>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</si>
  <si>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</si>
  <si>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</si>
  <si>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</si>
  <si>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</si>
  <si>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</si>
  <si>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</si>
  <si>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</si>
  <si>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</si>
  <si>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</si>
  <si>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</si>
  <si>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</si>
  <si>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</si>
  <si>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</si>
  <si>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</si>
  <si>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</si>
  <si>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</si>
  <si>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</si>
  <si>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</si>
  <si>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</si>
  <si>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</si>
  <si>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</si>
  <si>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</si>
  <si>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</si>
  <si>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</si>
  <si>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</si>
  <si>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</si>
  <si>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</si>
  <si>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</si>
  <si>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</si>
  <si>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</si>
  <si>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</si>
  <si>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</si>
  <si>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</si>
  <si>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</si>
  <si>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</si>
  <si>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</si>
  <si>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</si>
  <si>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</si>
  <si>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</si>
  <si>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</si>
  <si>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</si>
  <si>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</si>
  <si>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</si>
  <si>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</si>
  <si>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</si>
  <si>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</si>
  <si>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</si>
  <si>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</si>
  <si>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</si>
  <si>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</si>
  <si>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</si>
  <si>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</si>
  <si>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</si>
  <si>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</si>
  <si>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</si>
  <si>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</si>
  <si>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</si>
  <si>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</si>
  <si>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</si>
  <si>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</si>
  <si>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</si>
  <si>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</si>
  <si>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</si>
  <si>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</si>
  <si>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</si>
  <si>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</si>
  <si>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</si>
  <si>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</si>
  <si>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</si>
  <si>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</si>
  <si>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</si>
  <si>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</si>
  <si>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</si>
  <si>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</si>
  <si>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</si>
  <si>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</si>
  <si>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</si>
  <si>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</si>
  <si>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</si>
  <si>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</si>
  <si>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</si>
  <si>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</si>
  <si>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</si>
  <si>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</si>
  <si>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</si>
  <si>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</si>
  <si>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</si>
  <si>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</si>
  <si>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</si>
  <si>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</si>
  <si>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</si>
  <si>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</si>
  <si>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</si>
  <si>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</si>
  <si>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</si>
  <si>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</si>
  <si>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</si>
  <si>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</si>
  <si>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</si>
  <si>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</si>
  <si>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</si>
  <si>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</si>
  <si>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</si>
  <si>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</si>
  <si>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</si>
  <si>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</si>
  <si>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</si>
  <si>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</si>
  <si>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</si>
  <si>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</si>
  <si>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</si>
  <si>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</si>
  <si>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</si>
  <si>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</si>
  <si>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</si>
  <si>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</si>
  <si>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</si>
  <si>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</si>
  <si>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</si>
  <si>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</si>
  <si>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</si>
  <si>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</si>
  <si>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</si>
  <si>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</si>
  <si>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</si>
  <si>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</si>
  <si>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</si>
  <si>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</si>
  <si>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</si>
  <si>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</si>
  <si>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</si>
  <si>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</si>
  <si>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</si>
  <si>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</si>
  <si>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</si>
  <si>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</si>
  <si>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</si>
  <si>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</si>
  <si>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</si>
  <si>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</si>
  <si>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</si>
  <si>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</si>
  <si>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</si>
  <si>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</si>
  <si>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</si>
  <si>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</si>
  <si>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</si>
  <si>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</si>
  <si>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</si>
  <si>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</si>
  <si>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</si>
  <si>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</si>
  <si>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</si>
  <si>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</si>
  <si>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</si>
  <si>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</si>
  <si>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</si>
  <si>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</si>
  <si>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</si>
  <si>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</si>
  <si>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</si>
  <si>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</si>
  <si>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</si>
  <si>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</si>
  <si>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</si>
  <si>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</si>
  <si>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</si>
  <si>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</si>
  <si>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</si>
  <si>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</si>
  <si>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</si>
  <si>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</si>
  <si>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</si>
  <si>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</si>
  <si>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</si>
  <si>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</si>
  <si>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</si>
  <si>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</si>
  <si>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</si>
  <si>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</si>
  <si>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</si>
  <si>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</si>
  <si>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</si>
  <si>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</si>
  <si>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</si>
  <si>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</si>
  <si>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</si>
  <si>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</si>
  <si>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</si>
  <si>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</si>
  <si>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</si>
  <si>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</si>
  <si>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</si>
  <si>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</si>
  <si>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</si>
  <si>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</si>
  <si>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</si>
  <si>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</si>
  <si>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</si>
  <si>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</si>
  <si>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</si>
  <si>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</si>
  <si>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</si>
  <si>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</si>
  <si>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</si>
  <si>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</si>
  <si>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</si>
  <si>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</si>
  <si>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</si>
  <si>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</si>
  <si>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</si>
  <si>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</si>
  <si>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</si>
  <si>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</si>
  <si>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</si>
  <si>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</si>
  <si>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</si>
  <si>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</si>
  <si>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</si>
  <si>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</si>
  <si>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</si>
  <si>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</si>
  <si>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</si>
  <si>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</si>
  <si>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</si>
  <si>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</si>
  <si>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</si>
  <si>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</si>
  <si>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</si>
  <si>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</si>
  <si>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</si>
  <si>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</si>
  <si>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</si>
  <si>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</si>
  <si>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</si>
  <si>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</si>
  <si>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</si>
  <si>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</si>
  <si>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</si>
  <si>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</si>
  <si>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</si>
  <si>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</si>
  <si>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</si>
  <si>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</si>
  <si>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</si>
  <si>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</si>
  <si>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</si>
  <si>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</si>
  <si>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</si>
  <si>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</si>
  <si>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</si>
  <si>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</si>
  <si>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</si>
  <si>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</si>
  <si>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</si>
  <si>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</si>
  <si>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</si>
  <si>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</si>
  <si>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</si>
  <si>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</si>
  <si>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</si>
  <si>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</si>
  <si>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</si>
  <si>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</si>
  <si>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</si>
  <si>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</si>
  <si>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</si>
  <si>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</si>
  <si>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</si>
  <si>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</si>
  <si>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</si>
  <si>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</si>
  <si>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</si>
  <si>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</si>
  <si>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</si>
  <si>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</si>
  <si>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</si>
  <si>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</si>
  <si>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</si>
  <si>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</si>
  <si>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</si>
  <si>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</si>
  <si>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</si>
  <si>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</si>
  <si>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</si>
  <si>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</si>
  <si>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</si>
  <si>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</si>
  <si>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</si>
  <si>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</si>
  <si>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</si>
  <si>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</si>
  <si>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</si>
  <si>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</si>
  <si>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</si>
  <si>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</si>
  <si>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</si>
  <si>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</si>
  <si>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</si>
  <si>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</si>
  <si>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</si>
  <si>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</si>
  <si>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</si>
  <si>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</si>
  <si>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</si>
  <si>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</si>
  <si>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</si>
  <si>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</si>
  <si>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</si>
  <si>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</si>
  <si>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</si>
  <si>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</si>
  <si>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</si>
  <si>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</si>
  <si>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</si>
  <si>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</si>
  <si>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</si>
  <si>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</si>
  <si>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</si>
  <si>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</si>
  <si>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</si>
  <si>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</si>
  <si>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</si>
  <si>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</si>
  <si>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</si>
  <si>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</si>
  <si>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</si>
  <si>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</si>
  <si>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</si>
  <si>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</si>
  <si>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</si>
  <si>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</si>
  <si>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</si>
  <si>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</si>
  <si>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</si>
  <si>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</si>
  <si>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</si>
  <si>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</si>
  <si>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</si>
  <si>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</si>
  <si>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</si>
  <si>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</si>
  <si>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</si>
  <si>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</si>
  <si>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</si>
  <si>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</si>
  <si>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</si>
  <si>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</si>
  <si>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</si>
  <si>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</si>
  <si>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</si>
  <si>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</si>
  <si>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</si>
  <si>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</si>
  <si>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</si>
  <si>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</si>
  <si>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</si>
  <si>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</si>
  <si>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</si>
  <si>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</si>
  <si>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</si>
  <si>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</si>
  <si>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</si>
  <si>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</si>
  <si>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</si>
  <si>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</si>
  <si>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</si>
  <si>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</si>
  <si>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</si>
  <si>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</si>
  <si>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</si>
  <si>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</si>
  <si>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</si>
  <si>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</si>
  <si>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</si>
  <si>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</si>
  <si>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</si>
  <si>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</si>
  <si>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</si>
  <si>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</si>
  <si>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</si>
  <si>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</si>
  <si>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</si>
  <si>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</si>
  <si>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</si>
  <si>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</si>
  <si>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</si>
  <si>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</si>
  <si>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</si>
  <si>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</si>
  <si>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</si>
  <si>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</si>
  <si>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</si>
  <si>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</si>
  <si>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</si>
  <si>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</si>
  <si>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</si>
  <si>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</si>
  <si>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</si>
  <si>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</si>
  <si>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</si>
  <si>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</si>
  <si>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</si>
  <si>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</si>
  <si>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</si>
  <si>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</si>
  <si>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</si>
  <si>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</si>
  <si>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</si>
  <si>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</si>
  <si>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</si>
  <si>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</si>
  <si>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</si>
  <si>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</si>
  <si>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</si>
  <si>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</si>
  <si>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</si>
  <si>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</si>
  <si>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</si>
  <si>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</si>
  <si>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</si>
  <si>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</si>
  <si>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</si>
  <si>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</si>
  <si>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</si>
  <si>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</si>
  <si>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</si>
  <si>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</si>
  <si>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</si>
  <si>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</si>
  <si>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</si>
  <si>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</si>
  <si>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</si>
  <si>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</si>
  <si>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</si>
  <si>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</si>
  <si>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</si>
  <si>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</si>
  <si>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</si>
  <si>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</si>
  <si>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</si>
  <si>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</si>
  <si>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</si>
  <si>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</si>
  <si>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</si>
  <si>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</si>
  <si>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</si>
  <si>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</si>
  <si>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</si>
  <si>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</si>
  <si>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</si>
  <si>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</si>
  <si>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</si>
  <si>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</si>
  <si>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</si>
  <si>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</si>
  <si>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</si>
  <si>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</si>
  <si>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</si>
  <si>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</si>
  <si>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</si>
  <si>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</si>
  <si>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</si>
  <si>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</si>
  <si>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</si>
  <si>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</si>
  <si>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</si>
  <si>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</si>
  <si>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</si>
  <si>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</si>
  <si>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</si>
  <si>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</si>
  <si>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</si>
  <si>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</si>
  <si>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</si>
  <si>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</si>
  <si>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</si>
  <si>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</si>
  <si>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</si>
  <si>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</si>
  <si>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</si>
  <si>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</si>
  <si>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</si>
  <si>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</si>
  <si>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</si>
  <si>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</si>
  <si>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</si>
  <si>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</si>
  <si>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</si>
  <si>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</si>
  <si>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</si>
  <si>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</si>
  <si>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</si>
  <si>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</si>
  <si>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</si>
  <si>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</si>
  <si>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</si>
  <si>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</si>
  <si>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</si>
  <si>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</si>
  <si>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</si>
  <si>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</si>
  <si>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</si>
  <si>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</si>
  <si>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</si>
  <si>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</si>
  <si>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</si>
  <si>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</si>
  <si>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</si>
  <si>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</si>
  <si>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</si>
  <si>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</si>
  <si>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</si>
  <si>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</si>
  <si>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</si>
  <si>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</si>
  <si>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</si>
  <si>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</si>
  <si>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</si>
  <si>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</si>
  <si>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</si>
  <si>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</si>
  <si>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</si>
  <si>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</si>
  <si>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</si>
  <si>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</si>
  <si>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</si>
  <si>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</si>
  <si>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</si>
  <si>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</si>
  <si>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</si>
  <si>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</si>
  <si>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</si>
  <si>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</si>
  <si>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</si>
  <si>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</si>
  <si>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</si>
  <si>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</si>
  <si>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</si>
  <si>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</si>
  <si>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</si>
  <si>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</si>
  <si>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</si>
  <si>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</si>
  <si>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</si>
  <si>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</si>
  <si>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</si>
  <si>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</si>
  <si>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</si>
  <si>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</si>
  <si>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</si>
  <si>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</si>
  <si>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</si>
  <si>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</si>
  <si>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</si>
  <si>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</si>
  <si>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</si>
  <si>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</si>
  <si>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</si>
  <si>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</si>
  <si>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</si>
  <si>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</si>
  <si>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</si>
  <si>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</si>
  <si>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</si>
  <si>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</si>
  <si>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</si>
  <si>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</si>
  <si>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</si>
  <si>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</si>
  <si>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</si>
  <si>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</si>
  <si>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</si>
  <si>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</si>
  <si>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</si>
  <si>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</si>
  <si>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</si>
  <si>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</si>
  <si>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</si>
  <si>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</si>
  <si>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</si>
  <si>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</si>
  <si>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</si>
  <si>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</si>
  <si>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</si>
  <si>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</si>
  <si>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</si>
  <si>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</si>
  <si>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</si>
  <si>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</si>
  <si>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</si>
  <si>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</si>
  <si>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</si>
  <si>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</si>
  <si>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</si>
  <si>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</si>
  <si>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</si>
  <si>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</si>
  <si>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</si>
  <si>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</si>
  <si>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</si>
  <si>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</si>
  <si>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</si>
  <si>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</si>
  <si>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</si>
  <si>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</si>
  <si>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</si>
  <si>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</si>
  <si>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</si>
  <si>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</si>
  <si>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</si>
  <si>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</si>
  <si>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</si>
  <si>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</si>
  <si>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</si>
  <si>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</si>
  <si>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</si>
  <si>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</si>
  <si>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</si>
  <si>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</si>
  <si>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</si>
  <si>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</si>
  <si>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</si>
  <si>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</si>
  <si>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</si>
  <si>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</si>
  <si>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</si>
  <si>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</si>
  <si>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</si>
  <si>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</si>
  <si>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</si>
  <si>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</si>
  <si>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</si>
  <si>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</si>
  <si>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</si>
  <si>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</si>
  <si>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</si>
  <si>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</si>
  <si>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</si>
  <si>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</si>
  <si>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</si>
  <si>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</si>
  <si>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</si>
  <si>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</si>
  <si>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</si>
  <si>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</si>
  <si>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</si>
  <si>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</si>
  <si>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</si>
  <si>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</si>
  <si>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</si>
  <si>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</si>
  <si>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</si>
  <si>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</si>
  <si>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</si>
  <si>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</si>
  <si>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</si>
  <si>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</si>
  <si>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</si>
  <si>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</si>
  <si>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</si>
  <si>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</si>
  <si>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</si>
  <si>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</si>
  <si>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</si>
  <si>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</si>
  <si>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</si>
  <si>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</si>
  <si>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</si>
  <si>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</si>
  <si>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</si>
  <si>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</si>
  <si>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</si>
  <si>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</si>
  <si>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</si>
  <si>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</si>
  <si>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</si>
  <si>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</si>
  <si>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</si>
  <si>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</si>
  <si>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</si>
  <si>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</si>
  <si>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</si>
  <si>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</si>
  <si>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</si>
  <si>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</si>
  <si>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</si>
  <si>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</si>
  <si>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</si>
  <si>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</si>
  <si>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</si>
  <si>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</si>
  <si>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</si>
  <si>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</si>
  <si>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</si>
  <si>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</si>
  <si>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</si>
  <si>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</si>
  <si>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</si>
  <si>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</si>
  <si>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</si>
  <si>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</si>
  <si>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</si>
  <si>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</si>
  <si>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</si>
  <si>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</si>
  <si>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</si>
  <si>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</si>
  <si>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</si>
  <si>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</si>
  <si>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</si>
  <si>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</si>
  <si>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</si>
  <si>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</si>
  <si>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</si>
  <si>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</si>
  <si>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</si>
  <si>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</si>
  <si>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</si>
  <si>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</si>
  <si>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</si>
  <si>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</si>
  <si>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</si>
  <si>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</si>
  <si>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</si>
  <si>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</si>
  <si>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</si>
  <si>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</si>
  <si>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</si>
  <si>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</si>
  <si>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</si>
  <si>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</si>
  <si>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</si>
  <si>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</si>
  <si>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</si>
  <si>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</si>
  <si>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</si>
  <si>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</si>
  <si>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</si>
  <si>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</si>
  <si>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</si>
  <si>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</si>
  <si>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</si>
  <si>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</si>
  <si>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</si>
  <si>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</si>
  <si>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</si>
  <si>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</si>
  <si>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</si>
  <si>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</si>
  <si>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</si>
  <si>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</si>
  <si>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</si>
  <si>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</si>
  <si>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</si>
  <si>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</si>
  <si>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</si>
  <si>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</si>
  <si>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</si>
  <si>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</si>
  <si>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</si>
  <si>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</si>
  <si>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</si>
  <si>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</si>
  <si>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</si>
  <si>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</si>
  <si>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</si>
  <si>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</si>
  <si>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</si>
  <si>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</si>
  <si>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</si>
  <si>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</si>
  <si>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</si>
  <si>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</si>
  <si>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</si>
  <si>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</si>
  <si>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</si>
  <si>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</si>
  <si>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</si>
  <si>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</si>
  <si>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</si>
  <si>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</si>
  <si>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</si>
  <si>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</si>
  <si>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</si>
  <si>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</si>
  <si>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</si>
  <si>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</si>
  <si>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</si>
  <si>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</si>
  <si>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</si>
  <si>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</si>
  <si>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</si>
  <si>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</si>
  <si>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</si>
  <si>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</si>
  <si>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</si>
  <si>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</si>
  <si>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</si>
  <si>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</si>
  <si>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</si>
  <si>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</si>
  <si>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</si>
  <si>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</si>
  <si>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</si>
  <si>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</si>
  <si>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</si>
  <si>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</si>
  <si>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</si>
  <si>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</si>
  <si>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</si>
  <si>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</si>
  <si>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</si>
  <si>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</si>
  <si>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</si>
  <si>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</si>
  <si>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</si>
  <si>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</si>
  <si>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</si>
  <si>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</si>
  <si>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</si>
  <si>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</si>
  <si>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</si>
  <si>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</si>
  <si>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</si>
  <si>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</si>
  <si>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</si>
  <si>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</si>
  <si>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</si>
  <si>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</si>
  <si>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</si>
  <si>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</si>
  <si>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</si>
  <si>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</si>
  <si>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</si>
  <si>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</si>
  <si>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</si>
  <si>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</si>
  <si>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</si>
  <si>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</si>
  <si>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</si>
  <si>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</si>
  <si>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</si>
  <si>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</si>
  <si>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</si>
  <si>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</si>
  <si>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</si>
  <si>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</si>
  <si>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</si>
  <si>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</si>
  <si>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</si>
  <si>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</si>
  <si>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</si>
  <si>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</si>
  <si>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</si>
  <si>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</si>
  <si>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</si>
  <si>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</si>
  <si>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</si>
  <si>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</si>
  <si>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</si>
  <si>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</si>
  <si>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</si>
  <si>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</si>
  <si>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</si>
  <si>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</si>
  <si>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</si>
  <si>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</si>
  <si>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</si>
  <si>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</si>
  <si>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</si>
  <si>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</si>
  <si>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</si>
  <si>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</si>
  <si>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</si>
  <si>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</si>
  <si>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</si>
  <si>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</si>
  <si>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</si>
  <si>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</si>
  <si>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</si>
  <si>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</si>
  <si>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</si>
  <si>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</si>
  <si>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</si>
  <si>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</si>
  <si>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</si>
  <si>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</si>
  <si>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</si>
  <si>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</si>
  <si>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</si>
  <si>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</si>
  <si>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</si>
  <si>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</si>
  <si>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</si>
  <si>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</si>
  <si>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</si>
  <si>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</si>
  <si>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</si>
  <si>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</si>
  <si>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</si>
  <si>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</si>
  <si>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</si>
  <si>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</si>
  <si>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</si>
  <si>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</si>
  <si>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</si>
  <si>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</si>
  <si>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</si>
  <si>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</si>
  <si>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</si>
  <si>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</si>
  <si>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</si>
  <si>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</si>
  <si>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</si>
  <si>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</si>
  <si>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</si>
  <si>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</si>
  <si>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</si>
  <si>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</si>
  <si>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</si>
  <si>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</si>
  <si>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</si>
  <si>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</si>
  <si>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</si>
  <si>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</si>
  <si>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</si>
  <si>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</si>
  <si>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</si>
  <si>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</si>
  <si>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</si>
  <si>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</si>
  <si>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</si>
  <si>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</si>
  <si>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</si>
  <si>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</si>
  <si>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</si>
  <si>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</si>
  <si>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</si>
  <si>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</si>
  <si>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</si>
  <si>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</si>
  <si>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</si>
  <si>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</si>
  <si>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</si>
  <si>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</si>
  <si>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</si>
  <si>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</si>
  <si>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</si>
  <si>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</si>
  <si>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</si>
  <si>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</si>
  <si>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</si>
  <si>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</si>
  <si>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</si>
  <si>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</si>
  <si>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</si>
  <si>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</si>
  <si>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</si>
  <si>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</si>
  <si>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</si>
  <si>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</si>
  <si>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</si>
  <si>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</si>
  <si>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</si>
  <si>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</si>
  <si>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</si>
  <si>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</si>
  <si>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</si>
  <si>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</si>
  <si>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</si>
  <si>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</si>
  <si>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</si>
  <si>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</si>
  <si>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</si>
  <si>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</si>
  <si>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</si>
  <si>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</si>
  <si>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</si>
  <si>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</si>
  <si>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</si>
  <si>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</si>
  <si>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</si>
  <si>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</si>
  <si>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</si>
  <si>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</si>
  <si>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</si>
  <si>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</si>
  <si>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</si>
  <si>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</si>
  <si>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</si>
  <si>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</si>
  <si>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</si>
  <si>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</si>
  <si>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</si>
  <si>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</si>
  <si>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</si>
  <si>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</si>
  <si>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</si>
  <si>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</si>
  <si>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</si>
  <si>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</si>
  <si>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</si>
  <si>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</si>
  <si>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</si>
  <si>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</si>
  <si>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</si>
  <si>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</si>
  <si>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</si>
  <si>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</si>
  <si>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</si>
  <si>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</si>
  <si>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</si>
  <si>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</si>
  <si>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</si>
  <si>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</si>
  <si>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</si>
  <si>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</si>
  <si>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</si>
  <si>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</si>
  <si>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</si>
  <si>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</si>
  <si>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</si>
  <si>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</si>
  <si>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</si>
  <si>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</si>
  <si>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</si>
  <si>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</si>
  <si>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</si>
  <si>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</si>
  <si>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</si>
  <si>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</si>
  <si>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</si>
  <si>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</si>
  <si>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</si>
  <si>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</si>
  <si>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</si>
  <si>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</si>
  <si>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</si>
  <si>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</si>
  <si>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</si>
  <si>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</si>
  <si>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</si>
  <si>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</si>
  <si>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</si>
  <si>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</si>
  <si>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</si>
  <si>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</si>
  <si>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</si>
  <si>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</si>
  <si>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</si>
  <si>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</si>
  <si>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</si>
  <si>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</si>
  <si>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</si>
  <si>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</si>
  <si>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</si>
  <si>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</si>
  <si>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</si>
  <si>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</si>
  <si>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</si>
  <si>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</si>
  <si>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</si>
  <si>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</si>
  <si>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</si>
  <si>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</si>
  <si>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</si>
  <si>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</si>
  <si>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</si>
  <si>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</si>
  <si>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</si>
  <si>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</si>
  <si>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</si>
  <si>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</si>
  <si>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</si>
  <si>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</si>
  <si>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</si>
  <si>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</si>
  <si>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</si>
  <si>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</si>
  <si>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</si>
  <si>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</si>
  <si>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</si>
  <si>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</si>
  <si>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</si>
  <si>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</si>
  <si>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</si>
  <si>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</si>
  <si>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</si>
  <si>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</si>
  <si>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</si>
  <si>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</si>
  <si>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</si>
  <si>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</si>
  <si>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</si>
  <si>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</si>
  <si>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</si>
  <si>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</si>
  <si>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</si>
  <si>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</si>
  <si>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</si>
  <si>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</si>
  <si>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</si>
  <si>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</si>
  <si>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</si>
  <si>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</si>
  <si>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</si>
  <si>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</si>
  <si>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</si>
  <si>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</si>
  <si>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</si>
  <si>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</si>
  <si>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</si>
  <si>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</si>
  <si>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</si>
  <si>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</si>
  <si>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</si>
  <si>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</si>
  <si>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</si>
  <si>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</si>
  <si>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</si>
  <si>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</si>
  <si>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</si>
  <si>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</si>
  <si>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</si>
  <si>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</si>
  <si>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</si>
  <si>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</si>
  <si>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</si>
  <si>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</si>
  <si>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</si>
  <si>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</si>
  <si>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</si>
  <si>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</si>
  <si>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</si>
  <si>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</si>
  <si>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</si>
  <si>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</si>
  <si>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</si>
  <si>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</si>
  <si>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</si>
  <si>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</si>
  <si>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</si>
  <si>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</si>
  <si>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</si>
  <si>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</si>
  <si>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</si>
  <si>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</si>
  <si>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</si>
  <si>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</si>
  <si>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</si>
  <si>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</si>
  <si>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</si>
  <si>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</si>
  <si>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</si>
  <si>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</si>
  <si>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</si>
  <si>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</si>
  <si>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</si>
  <si>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</si>
  <si>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</si>
  <si>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</si>
  <si>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</si>
  <si>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</si>
  <si>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</si>
  <si>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</si>
  <si>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</si>
  <si>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</si>
  <si>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</si>
  <si>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</si>
  <si>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</si>
  <si>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</si>
  <si>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</si>
  <si>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</si>
  <si>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</si>
  <si>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</si>
  <si>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</si>
  <si>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</si>
  <si>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</si>
  <si>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</si>
  <si>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</si>
  <si>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</si>
  <si>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</si>
  <si>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</si>
  <si>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</si>
  <si>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</si>
  <si>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</si>
  <si>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</si>
  <si>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</si>
  <si>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</si>
  <si>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</si>
  <si>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</si>
  <si>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</si>
  <si>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</si>
  <si>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</si>
  <si>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</si>
  <si>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</si>
  <si>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</si>
  <si>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</si>
  <si>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</si>
  <si>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</si>
  <si>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</si>
  <si>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</si>
  <si>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</si>
  <si>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</si>
  <si>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</si>
  <si>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</si>
  <si>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</si>
  <si>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</si>
  <si>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</si>
  <si>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</si>
  <si>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</si>
  <si>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</si>
  <si>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</si>
  <si>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</si>
  <si>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</si>
  <si>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</si>
  <si>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</si>
  <si>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</si>
  <si>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</si>
  <si>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</si>
  <si>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</si>
  <si>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</si>
  <si>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</si>
  <si>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</si>
  <si>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</si>
  <si>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</si>
  <si>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</si>
  <si>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</si>
  <si>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</si>
  <si>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</si>
  <si>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</si>
  <si>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</si>
  <si>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</si>
  <si>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</si>
  <si>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</si>
  <si>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</si>
  <si>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</si>
  <si>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</si>
  <si>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</si>
  <si>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</si>
  <si>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</si>
  <si>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</si>
  <si>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</si>
  <si>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</si>
  <si>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</si>
  <si>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</si>
  <si>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</si>
  <si>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</si>
  <si>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</si>
  <si>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</si>
  <si>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</si>
  <si>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</si>
  <si>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</si>
  <si>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</si>
  <si>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</si>
  <si>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</si>
  <si>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</si>
  <si>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</si>
  <si>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</si>
  <si>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</si>
  <si>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</si>
  <si>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</si>
  <si>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</si>
  <si>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</si>
  <si>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</si>
  <si>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</si>
  <si>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</si>
  <si>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</si>
  <si>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</si>
  <si>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</si>
  <si>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</si>
  <si>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</si>
  <si>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</si>
  <si>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</si>
  <si>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</si>
  <si>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</si>
  <si>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</si>
  <si>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</si>
  <si>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</si>
  <si>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</si>
  <si>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</si>
  <si>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</si>
  <si>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</si>
  <si>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</si>
  <si>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</si>
  <si>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</si>
  <si>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</si>
  <si>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</si>
  <si>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</si>
  <si>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</si>
  <si>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</si>
  <si>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</si>
  <si>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</si>
  <si>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</si>
  <si>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</si>
  <si>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</si>
  <si>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</si>
  <si>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</si>
  <si>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</si>
  <si>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</si>
  <si>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</si>
  <si>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</si>
  <si>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</si>
  <si>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</si>
  <si>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</si>
  <si>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</si>
  <si>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</si>
  <si>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</si>
  <si>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</si>
  <si>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</si>
  <si>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</si>
  <si>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</si>
  <si>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</si>
  <si>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</si>
  <si>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</si>
  <si>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</si>
  <si>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</si>
  <si>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</si>
  <si>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</si>
  <si>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</si>
  <si>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</si>
  <si>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</si>
  <si>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</si>
  <si>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</si>
  <si>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</si>
  <si>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</si>
  <si>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</si>
  <si>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</si>
  <si>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</si>
  <si>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</si>
  <si>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</si>
  <si>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</si>
  <si>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</si>
  <si>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</si>
  <si>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</si>
  <si>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</si>
  <si>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</si>
  <si>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</si>
  <si>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</si>
  <si>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</si>
  <si>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</si>
  <si>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</si>
  <si>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</si>
  <si>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</si>
  <si>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</si>
  <si>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</si>
  <si>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</si>
  <si>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</si>
  <si>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</si>
  <si>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</si>
  <si>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</si>
  <si>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</si>
  <si>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</si>
  <si>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</si>
  <si>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</si>
  <si>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</si>
  <si>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</si>
  <si>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</si>
  <si>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</si>
  <si>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</si>
  <si>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</si>
  <si>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</si>
  <si>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</si>
  <si>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</si>
  <si>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</si>
  <si>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</si>
  <si>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</si>
  <si>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</si>
  <si>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</si>
  <si>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</si>
  <si>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</si>
  <si>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</si>
  <si>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</si>
  <si>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</si>
  <si>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</si>
  <si>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</si>
  <si>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</si>
  <si>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</si>
  <si>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</si>
  <si>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</si>
  <si>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</si>
  <si>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</si>
  <si>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</si>
  <si>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</si>
  <si>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</si>
  <si>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</si>
  <si>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</si>
  <si>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</si>
  <si>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</si>
  <si>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</si>
  <si>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</si>
  <si>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</si>
  <si>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</si>
  <si>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</si>
  <si>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</si>
  <si>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</si>
  <si>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</si>
  <si>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</si>
  <si>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</si>
  <si>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</si>
  <si>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</si>
  <si>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</si>
  <si>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</si>
  <si>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</si>
  <si>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</si>
  <si>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</si>
  <si>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</si>
  <si>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</si>
  <si>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</si>
  <si>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</si>
  <si>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</si>
  <si>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</si>
  <si>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</si>
  <si>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</si>
  <si>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</si>
  <si>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</si>
  <si>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</si>
  <si>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</si>
  <si>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</si>
  <si>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</si>
  <si>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</si>
  <si>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</si>
  <si>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</si>
  <si>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</si>
  <si>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</si>
  <si>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</si>
  <si>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</si>
  <si>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</si>
  <si>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</si>
  <si>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</si>
  <si>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</si>
  <si>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</si>
  <si>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</si>
  <si>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</si>
  <si>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</si>
  <si>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</si>
  <si>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</si>
  <si>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</si>
  <si>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</si>
  <si>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</si>
  <si>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</si>
  <si>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</si>
  <si>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</si>
  <si>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</si>
  <si>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</si>
  <si>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</si>
  <si>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</si>
  <si>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</si>
  <si>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</si>
  <si>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</si>
  <si>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</si>
  <si>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</si>
  <si>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</si>
  <si>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</si>
  <si>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</si>
  <si>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</si>
  <si>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</si>
  <si>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</si>
  <si>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</si>
  <si>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</si>
  <si>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</si>
  <si>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</si>
  <si>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</si>
  <si>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</si>
  <si>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</si>
  <si>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</si>
  <si>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</si>
  <si>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</si>
  <si>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</si>
  <si>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</si>
  <si>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</si>
  <si>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</si>
  <si>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</si>
  <si>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</si>
  <si>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</si>
  <si>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</si>
  <si>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</si>
  <si>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</si>
  <si>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</si>
  <si>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</si>
  <si>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</si>
  <si>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</si>
  <si>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</si>
  <si>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</si>
  <si>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</si>
  <si>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</si>
  <si>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</si>
  <si>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</si>
  <si>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</si>
  <si>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</si>
  <si>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</si>
  <si>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</si>
  <si>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</si>
  <si>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</si>
  <si>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</si>
  <si>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</si>
  <si>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</si>
  <si>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</si>
  <si>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</si>
  <si>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</si>
  <si>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</si>
  <si>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</si>
  <si>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</si>
  <si>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</si>
  <si>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</si>
  <si>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</si>
  <si>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</si>
  <si>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</si>
  <si>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</si>
  <si>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</si>
  <si>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</si>
  <si>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</si>
  <si>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</si>
  <si>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</si>
  <si>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</si>
  <si>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</si>
  <si>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</si>
  <si>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</si>
  <si>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</si>
  <si>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</si>
  <si>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</si>
  <si>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</si>
  <si>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</si>
  <si>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</si>
  <si>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</si>
  <si>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</si>
  <si>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</si>
  <si>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</si>
  <si>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</si>
  <si>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</si>
  <si>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</si>
  <si>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</si>
  <si>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</si>
  <si>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</si>
  <si>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</si>
  <si>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</si>
  <si>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</si>
  <si>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</si>
  <si>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</si>
  <si>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</si>
  <si>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</si>
  <si>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</si>
  <si>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</si>
  <si>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</si>
  <si>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</si>
  <si>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</si>
  <si>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</si>
  <si>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</si>
  <si>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</si>
  <si>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</si>
  <si>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</si>
  <si>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</si>
  <si>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</si>
  <si>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</si>
  <si>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</si>
  <si>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</si>
  <si>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</si>
  <si>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</si>
  <si>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</si>
  <si>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</si>
  <si>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</si>
  <si>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</si>
  <si>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</si>
  <si>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</si>
  <si>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</si>
  <si>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</si>
  <si>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</si>
  <si>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</si>
  <si>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</si>
  <si>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</si>
  <si>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</si>
  <si>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</si>
  <si>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</si>
  <si>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</si>
  <si>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</si>
  <si>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</si>
  <si>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</si>
  <si>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</si>
  <si>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</si>
  <si>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</si>
  <si>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</si>
  <si>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</si>
  <si>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</si>
  <si>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</si>
  <si>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</si>
  <si>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</si>
  <si>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</si>
  <si>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</si>
  <si>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</si>
  <si>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</si>
  <si>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</si>
  <si>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</si>
  <si>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</si>
  <si>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</si>
  <si>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</si>
  <si>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</si>
  <si>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</si>
  <si>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</si>
  <si>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</si>
  <si>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</si>
  <si>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</si>
  <si>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</si>
  <si>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</si>
  <si>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</si>
  <si>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</si>
  <si>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</si>
  <si>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</si>
  <si>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</si>
  <si>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</si>
  <si>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</si>
  <si>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</si>
  <si>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</si>
  <si>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</si>
  <si>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</si>
  <si>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</si>
  <si>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</si>
  <si>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</si>
  <si>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</si>
  <si>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</si>
  <si>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</si>
  <si>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</si>
  <si>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</si>
  <si>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</si>
  <si>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</si>
  <si>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</si>
  <si>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</si>
  <si>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</si>
  <si>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</si>
  <si>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</si>
  <si>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</si>
  <si>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</si>
  <si>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</si>
  <si>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</si>
  <si>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</si>
  <si>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</si>
  <si>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</si>
  <si>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</si>
  <si>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</si>
  <si>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</si>
  <si>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</si>
  <si>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</si>
  <si>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</si>
  <si>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</si>
  <si>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</si>
  <si>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</si>
  <si>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</si>
  <si>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</si>
  <si>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</si>
  <si>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</si>
  <si>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</si>
  <si>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</si>
  <si>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</si>
  <si>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</si>
  <si>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</si>
  <si>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</si>
  <si>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</si>
  <si>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</si>
  <si>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</si>
  <si>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</si>
  <si>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</si>
  <si>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</si>
  <si>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</si>
  <si>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</si>
  <si>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</si>
  <si>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</si>
  <si>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</si>
  <si>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</si>
  <si>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</si>
  <si>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</si>
  <si>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</si>
  <si>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</si>
  <si>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</si>
  <si>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</si>
  <si>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</si>
  <si>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</si>
  <si>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</si>
  <si>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</si>
  <si>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</si>
  <si>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</si>
  <si>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</si>
  <si>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</si>
  <si>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</si>
  <si>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</si>
  <si>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</si>
  <si>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</si>
  <si>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</si>
  <si>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</si>
  <si>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</si>
  <si>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</si>
  <si>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</si>
  <si>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</si>
  <si>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</si>
  <si>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</si>
  <si>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</si>
  <si>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</si>
  <si>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</si>
  <si>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</si>
  <si>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</si>
  <si>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</si>
  <si>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</si>
  <si>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</si>
  <si>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</si>
  <si>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</si>
  <si>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</si>
  <si>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</si>
  <si>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</si>
  <si>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</si>
  <si>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</si>
  <si>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</si>
  <si>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</si>
  <si>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</si>
  <si>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</si>
  <si>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</si>
  <si>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</si>
  <si>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</si>
  <si>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</si>
  <si>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</si>
  <si>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</si>
  <si>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</si>
  <si>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</si>
  <si>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</si>
  <si>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</si>
  <si>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</si>
  <si>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</si>
  <si>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</si>
  <si>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</si>
  <si>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</si>
  <si>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</si>
  <si>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</si>
  <si>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</si>
  <si>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</si>
  <si>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</si>
  <si>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</si>
  <si>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</si>
  <si>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</si>
  <si>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</si>
  <si>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</si>
  <si>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</si>
  <si>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</si>
  <si>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</si>
  <si>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</si>
  <si>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</si>
  <si>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</si>
  <si>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</si>
  <si>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</si>
  <si>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</si>
  <si>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</si>
  <si>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</si>
  <si>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</si>
  <si>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</si>
  <si>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</si>
  <si>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</si>
  <si>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</si>
  <si>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</si>
  <si>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</si>
  <si>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</si>
  <si>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</si>
  <si>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</si>
  <si>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</si>
  <si>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</si>
  <si>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</si>
  <si>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</si>
  <si>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</si>
  <si>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</si>
  <si>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</si>
  <si>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</si>
  <si>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</si>
  <si>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</si>
  <si>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</si>
  <si>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</si>
  <si>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</si>
  <si>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</si>
  <si>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</si>
  <si>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</si>
  <si>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</si>
  <si>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</si>
  <si>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</si>
  <si>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</si>
  <si>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</si>
  <si>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</si>
  <si>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</si>
  <si>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</si>
  <si>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</si>
  <si>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</si>
  <si>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</si>
  <si>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</si>
  <si>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</si>
  <si>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</si>
  <si>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</si>
  <si>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</si>
  <si>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</si>
  <si>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</si>
  <si>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</si>
  <si>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</si>
  <si>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</si>
  <si>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</si>
  <si>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</si>
  <si>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</si>
  <si>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</si>
  <si>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</si>
  <si>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</si>
  <si>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</si>
  <si>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</si>
  <si>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</si>
  <si>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</si>
  <si>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</si>
  <si>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</si>
  <si>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</si>
  <si>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</si>
  <si>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</si>
  <si>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</si>
  <si>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</si>
  <si>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</si>
  <si>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</si>
  <si>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</si>
  <si>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</si>
  <si>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</si>
  <si>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</si>
  <si>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</si>
  <si>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</si>
  <si>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</si>
  <si>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</si>
  <si>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</si>
  <si>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</si>
  <si>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</si>
  <si>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</si>
  <si>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</si>
  <si>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</si>
  <si>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</si>
  <si>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</si>
  <si>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</si>
  <si>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</si>
  <si>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</si>
  <si>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</si>
  <si>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</si>
  <si>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</si>
  <si>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</si>
  <si>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</si>
  <si>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</si>
  <si>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</si>
  <si>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</si>
  <si>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</si>
  <si>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</si>
  <si>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</si>
  <si>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</si>
  <si>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</si>
  <si>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</si>
  <si>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</si>
  <si>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</si>
  <si>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</si>
  <si>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</si>
  <si>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</si>
  <si>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</si>
  <si>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</si>
  <si>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</si>
  <si>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</si>
  <si>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</si>
  <si>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</si>
  <si>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</si>
  <si>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</si>
  <si>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</si>
  <si>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</si>
  <si>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</si>
  <si>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</si>
  <si>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</si>
  <si>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</si>
  <si>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</si>
  <si>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</si>
  <si>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</si>
  <si>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</si>
  <si>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</si>
  <si>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</si>
  <si>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</si>
  <si>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</si>
  <si>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</si>
  <si>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</si>
  <si>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</si>
  <si>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</si>
  <si>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</si>
  <si>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</si>
  <si>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</si>
  <si>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</si>
  <si>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</si>
  <si>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</si>
  <si>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</si>
  <si>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</si>
  <si>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</si>
  <si>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</si>
  <si>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</si>
  <si>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</si>
  <si>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</si>
  <si>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</si>
  <si>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</si>
  <si>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</si>
  <si>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</si>
  <si>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</si>
  <si>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</si>
  <si>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</si>
  <si>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</si>
  <si>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</si>
  <si>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</si>
  <si>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</si>
  <si>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</si>
  <si>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</si>
  <si>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</si>
  <si>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</si>
  <si>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</si>
  <si>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</si>
  <si>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</si>
  <si>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</si>
  <si>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</si>
  <si>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</si>
  <si>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</si>
  <si>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</si>
  <si>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</si>
  <si>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</si>
  <si>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</si>
  <si>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</si>
  <si>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</si>
  <si>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</si>
  <si>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</si>
  <si>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</si>
  <si>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</si>
  <si>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</si>
  <si>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</si>
  <si>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</si>
  <si>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</si>
  <si>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</si>
  <si>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</si>
  <si>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</si>
  <si>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</si>
  <si>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</si>
  <si>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</si>
  <si>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</si>
  <si>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</si>
  <si>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</si>
  <si>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</si>
  <si>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</si>
  <si>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</si>
  <si>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</si>
  <si>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</si>
  <si>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</si>
  <si>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</si>
  <si>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</si>
  <si>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</si>
  <si>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</si>
  <si>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</si>
  <si>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</si>
  <si>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</si>
  <si>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</si>
  <si>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</si>
  <si>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</si>
  <si>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</si>
  <si>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</si>
  <si>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</si>
  <si>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</si>
  <si>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</si>
  <si>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</si>
  <si>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</si>
  <si>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</si>
  <si>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</si>
  <si>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</si>
  <si>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</si>
  <si>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</si>
  <si>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</si>
  <si>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</si>
  <si>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</si>
  <si>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</si>
  <si>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</si>
  <si>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</si>
  <si>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</si>
  <si>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</si>
  <si>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</si>
  <si>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</si>
  <si>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</si>
  <si>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</si>
  <si>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</si>
  <si>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</si>
  <si>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</si>
  <si>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</si>
  <si>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</si>
  <si>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</si>
  <si>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</si>
  <si>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</si>
  <si>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</si>
  <si>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</si>
  <si>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</si>
  <si>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</si>
  <si>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</si>
  <si>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</si>
  <si>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</si>
  <si>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</si>
  <si>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</si>
  <si>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</si>
  <si>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</si>
  <si>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</si>
  <si>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</si>
  <si>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</si>
  <si>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</si>
  <si>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</si>
  <si>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</si>
  <si>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</si>
  <si>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</si>
  <si>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</si>
  <si>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</si>
  <si>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</si>
  <si>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</si>
  <si>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</si>
  <si>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</si>
  <si>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</si>
  <si>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</si>
  <si>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</si>
  <si>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</si>
  <si>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</si>
  <si>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</si>
  <si>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</si>
  <si>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</si>
  <si>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</si>
  <si>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</si>
  <si>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</si>
  <si>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</si>
  <si>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</si>
  <si>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</si>
  <si>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</si>
  <si>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</si>
  <si>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</si>
  <si>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</si>
  <si>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</si>
  <si>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</si>
  <si>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</si>
  <si>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</si>
  <si>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</si>
  <si>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</si>
  <si>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</si>
  <si>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</si>
  <si>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</si>
  <si>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</si>
  <si>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</si>
  <si>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</si>
  <si>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</si>
  <si>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</si>
  <si>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</si>
  <si>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</si>
  <si>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</si>
  <si>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</si>
  <si>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</si>
  <si>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</si>
  <si>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</si>
  <si>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</si>
  <si>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</si>
  <si>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</si>
  <si>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</si>
  <si>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</si>
  <si>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</si>
  <si>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</si>
  <si>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</si>
  <si>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</si>
  <si>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</si>
  <si>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</si>
  <si>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</si>
  <si>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</si>
  <si>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</si>
  <si>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</si>
  <si>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</si>
  <si>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</si>
  <si>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</si>
  <si>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</si>
  <si>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</si>
  <si>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</si>
  <si>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</si>
  <si>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</si>
  <si>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</si>
  <si>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</si>
  <si>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</si>
  <si>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</si>
  <si>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</si>
  <si>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</si>
  <si>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</si>
  <si>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</si>
  <si>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</si>
  <si>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</si>
  <si>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</si>
  <si>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</si>
  <si>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</si>
  <si>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</si>
  <si>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</si>
  <si>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</si>
  <si>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</si>
  <si>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</si>
  <si>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</si>
  <si>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</si>
  <si>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</si>
  <si>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</si>
  <si>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</si>
  <si>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</si>
  <si>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</si>
  <si>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</si>
  <si>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</si>
  <si>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</si>
  <si>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</si>
  <si>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</si>
  <si>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</si>
  <si>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</si>
  <si>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</si>
  <si>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</si>
  <si>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</si>
  <si>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</si>
  <si>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</si>
  <si>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</si>
  <si>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</si>
  <si>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</si>
  <si>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</si>
  <si>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</si>
  <si>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</si>
  <si>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</si>
  <si>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</si>
  <si>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</si>
  <si>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</si>
  <si>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</si>
  <si>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</si>
  <si>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</si>
  <si>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</si>
  <si>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</si>
  <si>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</si>
  <si>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</si>
  <si>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</si>
  <si>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</si>
  <si>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</si>
  <si>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</si>
  <si>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</si>
  <si>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</si>
  <si>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</si>
  <si>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</si>
  <si>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</si>
  <si>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</si>
  <si>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</si>
  <si>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</si>
  <si>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</si>
  <si>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</si>
  <si>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</si>
  <si>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</si>
  <si>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</si>
  <si>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</si>
  <si>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</si>
  <si>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</si>
  <si>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</si>
  <si>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</si>
  <si>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</si>
  <si>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</si>
  <si>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</si>
  <si>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</si>
  <si>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</si>
  <si>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</si>
  <si>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</si>
  <si>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</si>
  <si>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</si>
  <si>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</si>
  <si>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</si>
  <si>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</si>
  <si>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</si>
  <si>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</si>
  <si>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</si>
  <si>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</si>
  <si>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</si>
  <si>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</si>
  <si>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</si>
  <si>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</si>
  <si>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</si>
  <si>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</si>
  <si>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</si>
  <si>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</si>
  <si>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</si>
  <si>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</si>
  <si>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</si>
  <si>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</si>
  <si>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</si>
  <si>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</si>
  <si>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</si>
  <si>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</si>
  <si>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</si>
  <si>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</si>
  <si>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</si>
  <si>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</si>
  <si>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</si>
  <si>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</si>
  <si>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</si>
  <si>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</si>
  <si>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</si>
  <si>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</si>
  <si>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</si>
  <si>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</si>
  <si>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</si>
  <si>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</si>
  <si>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</si>
  <si>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</si>
  <si>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</si>
  <si>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</si>
  <si>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</si>
  <si>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</si>
  <si>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</si>
  <si>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</si>
  <si>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</si>
  <si>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</si>
  <si>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</si>
  <si>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</si>
  <si>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</si>
  <si>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</si>
  <si>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</si>
  <si>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</si>
  <si>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</si>
  <si>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</si>
  <si>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</si>
  <si>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</si>
  <si>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</si>
  <si>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</si>
  <si>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</si>
  <si>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</si>
  <si>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</si>
  <si>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</si>
  <si>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</si>
  <si>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</si>
  <si>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</si>
  <si>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</si>
  <si>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</si>
  <si>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</si>
  <si>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</si>
  <si>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</si>
  <si>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</si>
  <si>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</si>
  <si>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</si>
  <si>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</si>
  <si>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</si>
  <si>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</si>
  <si>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</si>
  <si>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</si>
  <si>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</si>
  <si>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</si>
  <si>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</si>
  <si>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</si>
  <si>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</si>
  <si>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</si>
  <si>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</si>
  <si>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</si>
  <si>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</si>
  <si>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</si>
  <si>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</si>
  <si>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</si>
  <si>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</si>
  <si>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</si>
  <si>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</si>
  <si>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</si>
  <si>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</si>
  <si>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</si>
  <si>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</si>
  <si>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</si>
  <si>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</si>
  <si>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</si>
  <si>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</si>
  <si>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</si>
  <si>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</si>
  <si>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</si>
  <si>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</si>
  <si>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</si>
  <si>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</si>
  <si>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</si>
  <si>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</si>
  <si>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</si>
  <si>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</si>
  <si>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</si>
  <si>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</si>
  <si>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</si>
  <si>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</si>
  <si>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</si>
  <si>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</si>
  <si>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</si>
  <si>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</si>
  <si>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</si>
  <si>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</si>
  <si>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</si>
  <si>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</si>
  <si>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</si>
  <si>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</si>
  <si>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</si>
  <si>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</si>
  <si>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</si>
  <si>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</si>
  <si>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</si>
  <si>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</si>
  <si>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</si>
  <si>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</si>
  <si>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</si>
  <si>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</si>
  <si>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</si>
  <si>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</si>
  <si>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</si>
  <si>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</si>
  <si>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</si>
  <si>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</si>
  <si>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</si>
  <si>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</si>
  <si>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</si>
  <si>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</si>
  <si>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</si>
  <si>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</si>
  <si>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</si>
  <si>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</si>
  <si>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</si>
  <si>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</si>
  <si>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</si>
  <si>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</si>
  <si>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</si>
  <si>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</si>
  <si>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</si>
  <si>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</si>
  <si>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</si>
  <si>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</si>
  <si>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</si>
  <si>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</si>
  <si>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</si>
  <si>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</si>
  <si>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</si>
  <si>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</si>
  <si>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</si>
  <si>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</si>
  <si>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</si>
  <si>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</si>
  <si>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</si>
  <si>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</si>
  <si>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</si>
  <si>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</si>
  <si>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</si>
  <si>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</si>
  <si>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</si>
  <si>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</si>
  <si>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</si>
  <si>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</si>
  <si>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</si>
  <si>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</si>
  <si>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</si>
  <si>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</si>
  <si>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</si>
  <si>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</si>
  <si>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</si>
  <si>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</si>
  <si>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</si>
  <si>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</si>
  <si>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</si>
  <si>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</si>
  <si>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</si>
  <si>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</si>
  <si>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</si>
  <si>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</si>
  <si>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</si>
  <si>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</si>
  <si>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</si>
  <si>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</si>
  <si>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</si>
  <si>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</si>
  <si>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</si>
  <si>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</si>
  <si>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</si>
  <si>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</si>
  <si>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</si>
  <si>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</si>
  <si>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</si>
  <si>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</si>
  <si>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</si>
  <si>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</si>
  <si>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</si>
  <si>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</si>
  <si>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</si>
  <si>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</si>
  <si>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</si>
  <si>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</si>
  <si>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</si>
  <si>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</si>
  <si>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</si>
  <si>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</si>
  <si>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</si>
  <si>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</si>
  <si>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</si>
  <si>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</si>
  <si>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</si>
  <si>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</si>
  <si>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</si>
  <si>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</si>
  <si>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</si>
  <si>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</si>
  <si>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</si>
  <si>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</si>
  <si>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</si>
  <si>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</si>
  <si>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</si>
  <si>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</si>
  <si>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</si>
  <si>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</si>
  <si>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</si>
  <si>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</si>
  <si>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</si>
  <si>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</si>
  <si>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</si>
  <si>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</si>
  <si>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</si>
  <si>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</si>
  <si>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</si>
  <si>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</si>
  <si>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</si>
  <si>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</si>
  <si>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</si>
  <si>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</si>
  <si>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</si>
  <si>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</si>
  <si>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</si>
  <si>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</si>
  <si>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</si>
  <si>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</si>
  <si>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</si>
  <si>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</si>
  <si>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</si>
  <si>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</si>
  <si>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</si>
  <si>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</si>
  <si>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</si>
  <si>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</si>
  <si>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</si>
  <si>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</si>
  <si>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</si>
  <si>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</si>
  <si>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</si>
  <si>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</si>
  <si>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</si>
  <si>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</si>
  <si>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</si>
  <si>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</si>
  <si>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</si>
  <si>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</si>
  <si>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</si>
  <si>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</si>
  <si>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</si>
  <si>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</si>
  <si>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</si>
  <si>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</si>
  <si>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</si>
  <si>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</si>
  <si>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</si>
  <si>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</si>
  <si>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</si>
  <si>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</si>
  <si>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</si>
  <si>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</si>
  <si>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</si>
  <si>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</si>
  <si>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</si>
  <si>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</si>
  <si>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</si>
  <si>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</si>
  <si>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</si>
  <si>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</si>
  <si>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</si>
  <si>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</si>
  <si>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</si>
  <si>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</si>
  <si>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</si>
  <si>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</si>
  <si>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</si>
  <si>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</si>
  <si>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</si>
  <si>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</si>
  <si>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</si>
  <si>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</si>
  <si>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</si>
  <si>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</si>
  <si>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</si>
  <si>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</si>
  <si>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</si>
  <si>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</si>
  <si>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</si>
  <si>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</si>
  <si>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</si>
  <si>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</si>
  <si>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</si>
  <si>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</si>
  <si>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</si>
  <si>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</si>
  <si>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</si>
  <si>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</si>
  <si>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</si>
  <si>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</si>
  <si>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</si>
  <si>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</si>
  <si>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</si>
  <si>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</si>
  <si>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</si>
  <si>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</si>
  <si>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</si>
  <si>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</si>
  <si>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</si>
  <si>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</si>
  <si>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</si>
  <si>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</si>
  <si>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</si>
  <si>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</si>
  <si>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</si>
  <si>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</si>
  <si>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</si>
  <si>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</si>
  <si>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</si>
  <si>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</si>
  <si>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</si>
  <si>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</si>
  <si>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</si>
  <si>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</si>
  <si>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</si>
  <si>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</si>
  <si>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</si>
  <si>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</si>
  <si>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</si>
  <si>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</si>
  <si>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</si>
  <si>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</si>
  <si>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</si>
  <si>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</si>
  <si>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</si>
  <si>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</si>
  <si>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</si>
  <si>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</si>
  <si>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</si>
  <si>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</si>
  <si>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</si>
  <si>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</si>
  <si>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</si>
  <si>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</si>
  <si>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</si>
  <si>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</si>
  <si>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</si>
  <si>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</si>
  <si>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</si>
  <si>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</si>
  <si>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</si>
  <si>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</si>
  <si>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</si>
  <si>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</si>
  <si>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</si>
  <si>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</si>
  <si>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</si>
  <si>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</si>
  <si>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</si>
  <si>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</si>
  <si>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</si>
  <si>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</si>
  <si>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</si>
  <si>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</si>
  <si>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</si>
  <si>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</si>
  <si>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</si>
  <si>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</si>
  <si>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</si>
  <si>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</si>
  <si>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</si>
  <si>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</si>
  <si>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</si>
  <si>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</si>
  <si>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</si>
  <si>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</si>
  <si>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</si>
  <si>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</si>
  <si>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</si>
  <si>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</si>
  <si>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</si>
  <si>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</si>
  <si>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</si>
  <si>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</si>
  <si>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</si>
  <si>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</si>
  <si>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</si>
  <si>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</si>
  <si>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</si>
  <si>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</si>
  <si>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</si>
  <si>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</si>
  <si>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</si>
  <si>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</si>
  <si>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</si>
  <si>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</si>
  <si>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</si>
  <si>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</si>
  <si>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</si>
  <si>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</si>
  <si>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</si>
  <si>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</si>
  <si>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</si>
  <si>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</si>
  <si>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</si>
  <si>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</si>
  <si>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</si>
  <si>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</si>
  <si>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</si>
  <si>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</si>
  <si>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</si>
  <si>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</si>
  <si>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</si>
  <si>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</si>
  <si>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</si>
  <si>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</si>
  <si>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</si>
  <si>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</si>
  <si>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</si>
  <si>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</si>
  <si>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</si>
  <si>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</si>
  <si>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</si>
  <si>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</si>
  <si>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</si>
  <si>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</si>
  <si>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</si>
  <si>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</si>
  <si>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</si>
  <si>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</si>
  <si>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</si>
  <si>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</si>
  <si>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</si>
  <si>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</si>
  <si>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</si>
  <si>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</si>
  <si>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</si>
  <si>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</si>
  <si>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</si>
  <si>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</si>
  <si>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</si>
  <si>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</si>
  <si>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</si>
  <si>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</si>
  <si>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</si>
  <si>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</si>
  <si>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</si>
  <si>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</si>
  <si>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</si>
  <si>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</si>
  <si>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</si>
  <si>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</si>
  <si>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</si>
  <si>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</si>
  <si>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</si>
  <si>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</si>
  <si>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</si>
  <si>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</si>
  <si>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</si>
  <si>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</si>
  <si>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</si>
  <si>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</si>
  <si>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</si>
  <si>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</si>
  <si>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</si>
  <si>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</si>
  <si>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</si>
  <si>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</si>
  <si>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</si>
  <si>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</si>
  <si>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</si>
  <si>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</si>
  <si>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</si>
  <si>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</si>
  <si>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</si>
  <si>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</si>
  <si>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</si>
  <si>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</si>
  <si>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</si>
  <si>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</si>
  <si>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</si>
  <si>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</si>
  <si>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</si>
  <si>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</si>
  <si>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</si>
  <si>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</si>
  <si>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</si>
  <si>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</si>
  <si>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</si>
  <si>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</si>
  <si>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</si>
  <si>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</si>
  <si>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</si>
  <si>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</si>
  <si>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</si>
  <si>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</si>
  <si>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</si>
  <si>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</si>
  <si>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</si>
  <si>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</si>
  <si>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</si>
  <si>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</si>
  <si>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</si>
  <si>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</si>
  <si>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</si>
  <si>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</si>
  <si>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</si>
  <si>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</si>
  <si>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</si>
  <si>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</si>
  <si>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</si>
  <si>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</si>
  <si>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</si>
  <si>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</si>
  <si>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</si>
  <si>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</si>
  <si>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</si>
  <si>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</si>
  <si>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</si>
  <si>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</si>
  <si>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</si>
  <si>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</si>
  <si>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</si>
  <si>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</si>
  <si>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</si>
  <si>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</si>
  <si>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</si>
  <si>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</si>
  <si>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</si>
  <si>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</si>
  <si>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</si>
  <si>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</si>
  <si>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</si>
  <si>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</si>
  <si>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</si>
  <si>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</si>
  <si>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</si>
  <si>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</si>
  <si>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</si>
  <si>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</si>
  <si>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</si>
  <si>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</si>
  <si>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</si>
  <si>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</si>
  <si>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</si>
  <si>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</si>
  <si>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</si>
  <si>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</si>
  <si>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</si>
  <si>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</si>
  <si>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</si>
  <si>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</si>
  <si>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</si>
  <si>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</si>
  <si>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</si>
  <si>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</si>
  <si>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</si>
  <si>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</si>
  <si>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</si>
  <si>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</si>
  <si>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</si>
  <si>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</si>
  <si>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</si>
  <si>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</si>
  <si>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</si>
  <si>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</si>
  <si>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</si>
  <si>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</si>
  <si>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</si>
  <si>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</si>
  <si>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</si>
  <si>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</si>
  <si>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</si>
  <si>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</si>
  <si>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</si>
  <si>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</si>
  <si>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</si>
  <si>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</si>
  <si>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</si>
  <si>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</si>
  <si>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</si>
  <si>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</si>
  <si>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</si>
  <si>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</si>
  <si>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</si>
  <si>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</si>
  <si>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</si>
  <si>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</si>
  <si>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</si>
  <si>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</si>
  <si>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</si>
  <si>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</si>
  <si>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</si>
  <si>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</si>
  <si>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</si>
  <si>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</si>
  <si>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</si>
  <si>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</si>
  <si>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</si>
  <si>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</si>
  <si>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</si>
  <si>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</si>
  <si>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</si>
  <si>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</si>
  <si>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</si>
  <si>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</si>
  <si>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</si>
  <si>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</si>
  <si>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</si>
  <si>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</si>
  <si>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</si>
  <si>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</si>
  <si>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</si>
  <si>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</si>
  <si>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</si>
  <si>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</si>
  <si>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</si>
  <si>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</si>
  <si>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</si>
  <si>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</si>
  <si>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</si>
  <si>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</si>
  <si>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</si>
  <si>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</si>
  <si>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</si>
  <si>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</si>
  <si>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</si>
  <si>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</si>
  <si>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</si>
  <si>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</si>
  <si>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</si>
  <si>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</si>
  <si>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</si>
  <si>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</si>
  <si>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</si>
  <si>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</si>
  <si>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</si>
  <si>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</si>
  <si>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</si>
  <si>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</si>
  <si>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</si>
  <si>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</si>
  <si>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</si>
  <si>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</si>
  <si>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</si>
  <si>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</si>
  <si>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</si>
  <si>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</si>
  <si>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</si>
  <si>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</si>
  <si>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</si>
  <si>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</si>
  <si>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</si>
  <si>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</si>
  <si>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</si>
  <si>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</si>
  <si>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</si>
  <si>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</si>
  <si>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</si>
  <si>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</si>
  <si>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</si>
  <si>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</si>
  <si>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</si>
  <si>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</si>
  <si>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</si>
  <si>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</si>
  <si>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</si>
  <si>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</si>
  <si>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</si>
  <si>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</si>
  <si>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</si>
  <si>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</si>
  <si>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</si>
  <si>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</si>
  <si>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</si>
  <si>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</si>
  <si>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</si>
  <si>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</si>
  <si>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</si>
  <si>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</si>
  <si>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</si>
  <si>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</si>
  <si>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</si>
  <si>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</si>
  <si>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</si>
  <si>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</si>
  <si>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</si>
  <si>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</si>
  <si>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</si>
  <si>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</si>
  <si>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</si>
  <si>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</si>
  <si>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</si>
  <si>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</si>
  <si>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</si>
  <si>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</si>
  <si>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</si>
  <si>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</si>
  <si>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</si>
  <si>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</si>
  <si>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</si>
  <si>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</si>
  <si>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</si>
  <si>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</si>
  <si>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</si>
  <si>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</si>
  <si>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</si>
  <si>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</si>
  <si>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</si>
  <si>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</si>
  <si>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</si>
  <si>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</si>
  <si>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</si>
  <si>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</si>
  <si>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</si>
  <si>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</si>
  <si>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</si>
  <si>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</si>
  <si>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</si>
  <si>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</si>
  <si>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</si>
  <si>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</si>
  <si>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</si>
  <si>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</si>
  <si>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</si>
  <si>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</si>
  <si>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</si>
  <si>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</si>
  <si>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</si>
  <si>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</si>
  <si>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</si>
  <si>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</si>
  <si>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</si>
  <si>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</si>
  <si>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</si>
  <si>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</si>
  <si>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</si>
  <si>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</si>
  <si>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</si>
  <si>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</si>
  <si>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</si>
  <si>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</si>
  <si>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</si>
  <si>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</si>
  <si>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</si>
  <si>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</si>
  <si>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</si>
  <si>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</si>
  <si>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</si>
  <si>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</si>
  <si>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</si>
  <si>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</si>
  <si>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</si>
  <si>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</si>
  <si>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</si>
  <si>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</si>
  <si>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</si>
  <si>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</si>
  <si>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</si>
  <si>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</si>
  <si>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</si>
  <si>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</si>
  <si>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</si>
  <si>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</si>
  <si>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</si>
  <si>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</si>
  <si>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</si>
  <si>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</si>
  <si>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</si>
  <si>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</si>
  <si>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</si>
  <si>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</si>
  <si>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</si>
  <si>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</si>
  <si>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</si>
  <si>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</si>
  <si>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</si>
  <si>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</si>
  <si>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</si>
  <si>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</si>
  <si>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</si>
  <si>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</si>
  <si>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</si>
  <si>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</si>
  <si>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</si>
  <si>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</si>
  <si>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</si>
  <si>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</si>
  <si>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</si>
  <si>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</si>
  <si>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</si>
  <si>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</si>
  <si>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</si>
  <si>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</si>
  <si>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</si>
  <si>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</si>
  <si>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</si>
  <si>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</si>
  <si>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</si>
  <si>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</si>
  <si>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</si>
  <si>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</si>
  <si>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</si>
  <si>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</si>
  <si>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</si>
  <si>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</si>
  <si>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</si>
  <si>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</si>
  <si>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</si>
  <si>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</si>
  <si>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</si>
  <si>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</si>
  <si>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</si>
  <si>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</si>
  <si>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</si>
  <si>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</si>
  <si>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</si>
  <si>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</si>
  <si>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</si>
  <si>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</si>
  <si>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</si>
  <si>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</si>
  <si>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</si>
  <si>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</si>
  <si>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</si>
  <si>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</si>
  <si>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</si>
  <si>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</si>
  <si>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</si>
  <si>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</si>
  <si>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</si>
  <si>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</si>
  <si>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</si>
  <si>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</si>
  <si>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</si>
  <si>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</si>
  <si>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</si>
  <si>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</si>
  <si>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</si>
  <si>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</si>
  <si>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</si>
  <si>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</si>
  <si>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</si>
  <si>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</si>
  <si>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</si>
  <si>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</si>
  <si>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</si>
  <si>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</si>
  <si>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</si>
  <si>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</si>
  <si>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</si>
  <si>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</si>
  <si>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</si>
  <si>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</si>
  <si>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</si>
  <si>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</si>
  <si>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</si>
  <si>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</si>
  <si>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</si>
  <si>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</si>
  <si>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</si>
  <si>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</si>
  <si>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</si>
  <si>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</si>
  <si>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</si>
  <si>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</si>
  <si>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</si>
  <si>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</si>
  <si>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</si>
  <si>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</si>
  <si>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</si>
  <si>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</si>
  <si>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</si>
  <si>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</si>
  <si>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</si>
  <si>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</si>
  <si>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</si>
  <si>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</si>
  <si>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</si>
  <si>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</si>
  <si>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</si>
  <si>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</si>
  <si>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</si>
  <si>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</si>
  <si>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</si>
  <si>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</si>
  <si>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</si>
  <si>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</si>
  <si>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</si>
  <si>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</si>
  <si>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</si>
  <si>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</si>
  <si>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</si>
  <si>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</si>
  <si>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</si>
  <si>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</si>
  <si>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</si>
  <si>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</si>
  <si>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</si>
  <si>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</si>
  <si>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</si>
  <si>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</si>
  <si>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</si>
  <si>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</si>
  <si>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</si>
  <si>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</si>
  <si>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</si>
  <si>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</si>
  <si>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</si>
  <si>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</si>
  <si>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</si>
  <si>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</si>
  <si>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</si>
  <si>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</si>
  <si>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</si>
  <si>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</si>
  <si>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</si>
  <si>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</si>
  <si>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</si>
  <si>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</si>
  <si>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</si>
  <si>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</si>
  <si>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</si>
  <si>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</si>
  <si>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</si>
  <si>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</si>
  <si>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</si>
  <si>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</si>
  <si>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</si>
  <si>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</si>
  <si>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</si>
  <si>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</si>
  <si>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</si>
  <si>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</si>
  <si>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</si>
  <si>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</si>
  <si>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</si>
  <si>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</si>
  <si>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</si>
  <si>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</si>
  <si>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</si>
  <si>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</si>
  <si>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</si>
  <si>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</si>
  <si>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</si>
  <si>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</si>
  <si>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</si>
  <si>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</si>
  <si>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</si>
  <si>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</si>
  <si>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</si>
  <si>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</si>
  <si>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</si>
  <si>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</si>
  <si>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</si>
  <si>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</si>
  <si>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</si>
  <si>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</si>
  <si>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</si>
  <si>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</si>
  <si>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</si>
  <si>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</si>
  <si>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</si>
  <si>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</si>
  <si>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</si>
  <si>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</si>
  <si>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</si>
  <si>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</si>
  <si>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</si>
  <si>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</si>
  <si>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</si>
  <si>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</si>
  <si>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</si>
  <si>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</si>
  <si>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</si>
  <si>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</si>
  <si>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</si>
  <si>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</si>
  <si>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</si>
  <si>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</si>
  <si>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</si>
  <si>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</si>
  <si>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</si>
  <si>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</si>
  <si>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</si>
  <si>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</si>
  <si>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</si>
  <si>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</si>
  <si>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</si>
  <si>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</si>
  <si>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</si>
  <si>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</si>
  <si>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</si>
  <si>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</si>
  <si>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</si>
  <si>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</si>
  <si>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</si>
  <si>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</si>
  <si>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</si>
  <si>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</si>
  <si>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</si>
  <si>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</si>
  <si>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</si>
  <si>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</si>
  <si>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</si>
  <si>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</si>
  <si>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</si>
  <si>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</si>
  <si>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</si>
  <si>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</si>
  <si>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</si>
  <si>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</si>
  <si>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</si>
  <si>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</si>
  <si>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</si>
  <si>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</si>
  <si>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</si>
  <si>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</si>
  <si>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</si>
  <si>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</si>
  <si>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</si>
  <si>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</si>
  <si>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</si>
  <si>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</si>
  <si>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</si>
  <si>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</si>
  <si>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</si>
  <si>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</si>
  <si>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</si>
  <si>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</si>
  <si>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</si>
  <si>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</si>
  <si>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</si>
  <si>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</si>
  <si>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</si>
  <si>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</si>
  <si>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</si>
  <si>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</si>
  <si>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</si>
  <si>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</si>
  <si>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</si>
  <si>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</si>
  <si>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</si>
  <si>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</si>
  <si>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</si>
  <si>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</si>
  <si>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</si>
  <si>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</si>
  <si>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</si>
  <si>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</si>
  <si>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</si>
  <si>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</si>
  <si>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</si>
  <si>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</si>
  <si>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</si>
  <si>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</si>
  <si>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</si>
  <si>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</si>
  <si>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</si>
  <si>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</si>
  <si>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</si>
  <si>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</si>
  <si>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</si>
  <si>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</si>
  <si>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</si>
  <si>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</si>
  <si>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</si>
  <si>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</si>
  <si>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</si>
  <si>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</si>
  <si>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</si>
  <si>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</si>
  <si>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</si>
  <si>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</si>
  <si>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</si>
  <si>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</si>
  <si>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</si>
  <si>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</si>
  <si>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</si>
  <si>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</si>
  <si>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</si>
  <si>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</si>
  <si>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</si>
  <si>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</si>
  <si>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</si>
  <si>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</si>
  <si>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</si>
  <si>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</si>
  <si>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</si>
  <si>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</si>
  <si>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</si>
  <si>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</si>
  <si>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</si>
  <si>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</si>
  <si>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</si>
  <si>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</si>
  <si>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</si>
  <si>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</si>
  <si>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</si>
  <si>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</si>
  <si>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</si>
  <si>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</si>
  <si>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</si>
  <si>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</si>
  <si>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</si>
  <si>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</si>
  <si>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</si>
  <si>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</si>
  <si>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</si>
  <si>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</si>
  <si>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</si>
  <si>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</si>
  <si>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</si>
  <si>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</si>
  <si>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</si>
  <si>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</si>
  <si>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</si>
  <si>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</si>
  <si>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</si>
  <si>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</si>
  <si>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</si>
  <si>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</si>
  <si>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</si>
  <si>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</si>
  <si>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</si>
  <si>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</si>
  <si>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</si>
  <si>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</si>
  <si>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</si>
  <si>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</si>
  <si>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</si>
  <si>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</si>
  <si>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</si>
  <si>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</si>
  <si>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</si>
  <si>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</si>
  <si>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</si>
  <si>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</si>
  <si>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</si>
  <si>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</si>
  <si>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</si>
  <si>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</si>
  <si>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</si>
  <si>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</si>
  <si>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</si>
  <si>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</si>
  <si>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</si>
  <si>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</si>
  <si>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</si>
  <si>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</si>
  <si>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</si>
  <si>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</si>
  <si>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</si>
  <si>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</si>
  <si>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</si>
  <si>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</si>
  <si>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</si>
  <si>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</si>
  <si>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</si>
  <si>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</si>
  <si>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</si>
  <si>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</si>
  <si>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</si>
  <si>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</si>
  <si>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</si>
  <si>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</si>
  <si>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</si>
  <si>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</si>
  <si>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</si>
  <si>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</si>
  <si>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</si>
  <si>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</si>
  <si>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</si>
  <si>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</si>
  <si>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</si>
  <si>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</si>
  <si>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</si>
  <si>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</si>
  <si>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</si>
  <si>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</si>
  <si>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</si>
  <si>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</si>
  <si>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</si>
  <si>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</si>
  <si>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</si>
  <si>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</si>
  <si>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</si>
  <si>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</si>
  <si>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</si>
  <si>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</si>
  <si>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</si>
  <si>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</si>
  <si>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</si>
  <si>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</si>
  <si>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</si>
  <si>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</si>
  <si>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</si>
  <si>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</si>
  <si>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</si>
  <si>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</si>
  <si>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</si>
  <si>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</si>
  <si>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</si>
  <si>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</si>
  <si>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</si>
  <si>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</si>
  <si>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</si>
  <si>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</si>
  <si>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</si>
  <si>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</si>
  <si>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</si>
  <si>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</si>
  <si>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</si>
  <si>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</si>
  <si>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</si>
  <si>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</si>
  <si>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</si>
  <si>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</si>
  <si>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</si>
  <si>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</si>
  <si>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</si>
  <si>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</si>
  <si>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</si>
  <si>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</si>
  <si>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</si>
  <si>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</si>
  <si>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</si>
  <si>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</si>
  <si>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</si>
  <si>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</si>
  <si>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</si>
  <si>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</si>
  <si>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</si>
  <si>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</si>
  <si>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</si>
  <si>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</si>
  <si>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</si>
  <si>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</si>
  <si>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</si>
  <si>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</si>
  <si>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</si>
  <si>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</si>
  <si>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</si>
  <si>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</si>
  <si>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</si>
  <si>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</si>
  <si>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</si>
  <si>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</si>
  <si>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</si>
  <si>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</si>
  <si>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</si>
  <si>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</si>
  <si>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</si>
  <si>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</si>
  <si>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</si>
  <si>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</si>
  <si>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</si>
  <si>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</si>
  <si>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</si>
  <si>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</si>
  <si>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</si>
  <si>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</si>
  <si>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</si>
  <si>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</si>
  <si>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</si>
  <si>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</si>
  <si>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</si>
  <si>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</si>
  <si>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</si>
  <si>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</si>
  <si>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</si>
  <si>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</si>
  <si>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</si>
  <si>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</si>
  <si>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</si>
  <si>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</si>
  <si>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</si>
  <si>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</si>
  <si>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</si>
  <si>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</si>
  <si>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</si>
  <si>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</si>
  <si>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</si>
  <si>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</si>
  <si>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</si>
  <si>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</si>
  <si>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</si>
  <si>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</si>
  <si>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</si>
  <si>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</si>
  <si>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</si>
  <si>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</si>
  <si>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</si>
  <si>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</si>
  <si>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</si>
  <si>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</si>
  <si>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</si>
  <si>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</si>
  <si>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</si>
  <si>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</si>
  <si>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</si>
  <si>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</si>
  <si>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</si>
  <si>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</si>
  <si>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</si>
  <si>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</si>
  <si>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</si>
  <si>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</si>
  <si>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</si>
  <si>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</si>
  <si>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</si>
  <si>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</si>
  <si>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</si>
  <si>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</si>
  <si>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</si>
  <si>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</si>
  <si>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</si>
  <si>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</si>
  <si>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</si>
  <si>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</si>
  <si>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</si>
  <si>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</si>
  <si>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</si>
  <si>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</si>
  <si>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</si>
  <si>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</si>
  <si>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</si>
  <si>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</si>
  <si>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</si>
  <si>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</si>
  <si>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</si>
  <si>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</si>
  <si>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</si>
  <si>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</si>
  <si>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</si>
  <si>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</si>
  <si>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</si>
  <si>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</si>
  <si>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</si>
  <si>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</si>
  <si>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</si>
  <si>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</si>
  <si>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</si>
  <si>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</si>
  <si>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</si>
  <si>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</si>
  <si>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</si>
  <si>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</si>
  <si>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</si>
  <si>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</si>
  <si>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</si>
  <si>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</si>
  <si>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</si>
  <si>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</si>
  <si>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</si>
  <si>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</si>
  <si>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</si>
  <si>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</si>
  <si>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</si>
  <si>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</si>
  <si>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</si>
  <si>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</si>
  <si>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</si>
  <si>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</si>
  <si>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</si>
  <si>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</si>
  <si>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</si>
  <si>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</si>
  <si>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</si>
  <si>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</si>
  <si>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</si>
  <si>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</si>
  <si>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</si>
  <si>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</si>
  <si>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</si>
  <si>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</si>
  <si>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</si>
  <si>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</si>
  <si>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</si>
  <si>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</si>
  <si>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</si>
  <si>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</si>
  <si>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</si>
  <si>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</si>
  <si>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</si>
  <si>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</si>
  <si>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</si>
  <si>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</si>
  <si>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</si>
  <si>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</si>
  <si>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</si>
  <si>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</si>
  <si>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</si>
  <si>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</si>
  <si>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</si>
  <si>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</si>
  <si>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</si>
  <si>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</si>
  <si>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</si>
  <si>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</si>
  <si>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</si>
  <si>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</si>
  <si>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</si>
  <si>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</si>
  <si>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</si>
  <si>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</si>
  <si>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</si>
  <si>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</si>
  <si>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</si>
  <si>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</si>
  <si>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</si>
  <si>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</si>
  <si>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</si>
  <si>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</si>
  <si>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</si>
  <si>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</si>
  <si>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</si>
  <si>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</si>
  <si>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</si>
  <si>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</si>
  <si>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</si>
  <si>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</si>
  <si>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</si>
  <si>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</si>
  <si>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</si>
  <si>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</si>
  <si>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</si>
  <si>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</si>
  <si>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</si>
  <si>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</si>
  <si>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</si>
  <si>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</si>
  <si>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</si>
  <si>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</si>
  <si>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</si>
  <si>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</si>
  <si>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</si>
  <si>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</si>
  <si>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</si>
  <si>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</si>
  <si>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</si>
  <si>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</si>
  <si>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</si>
  <si>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</si>
  <si>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</si>
  <si>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</si>
  <si>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</si>
  <si>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</si>
  <si>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</si>
  <si>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</si>
  <si>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</si>
  <si>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</si>
  <si>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</si>
  <si>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</si>
  <si>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</si>
  <si>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</si>
  <si>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</si>
  <si>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</si>
  <si>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</si>
  <si>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</si>
  <si>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</si>
  <si>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</si>
  <si>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</si>
  <si>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</si>
  <si>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</si>
  <si>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</si>
  <si>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</si>
  <si>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</si>
  <si>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</si>
  <si>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</si>
  <si>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</si>
  <si>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</si>
  <si>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</si>
  <si>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</si>
  <si>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</si>
  <si>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</si>
  <si>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</si>
  <si>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</si>
  <si>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</si>
  <si>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</si>
  <si>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</si>
  <si>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</si>
  <si>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</si>
  <si>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</si>
  <si>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</si>
  <si>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</si>
  <si>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</si>
  <si>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</si>
  <si>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</si>
  <si>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</si>
  <si>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</si>
  <si>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</si>
  <si>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</si>
  <si>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</si>
  <si>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</si>
  <si>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</si>
  <si>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</si>
  <si>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</si>
  <si>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</si>
  <si>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</si>
  <si>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</si>
  <si>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</si>
  <si>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</si>
  <si>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</si>
  <si>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</si>
  <si>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</si>
  <si>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</si>
  <si>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</si>
  <si>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</si>
  <si>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</si>
  <si>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</si>
  <si>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</si>
  <si>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</si>
  <si>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</si>
  <si>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</si>
  <si>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</si>
  <si>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</si>
  <si>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</si>
  <si>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</si>
  <si>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</si>
  <si>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</si>
  <si>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</si>
  <si>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</si>
  <si>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</si>
  <si>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</si>
  <si>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</si>
  <si>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</si>
  <si>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</si>
  <si>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</si>
  <si>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</si>
  <si>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</si>
  <si>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</si>
  <si>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</si>
  <si>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</si>
  <si>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</si>
  <si>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</si>
  <si>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</si>
  <si>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</si>
  <si>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</si>
  <si>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</si>
  <si>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</si>
  <si>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</si>
  <si>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</si>
  <si>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</si>
  <si>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</si>
  <si>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</si>
  <si>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</si>
  <si>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</si>
  <si>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</si>
  <si>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</si>
  <si>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</si>
  <si>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</si>
  <si>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</si>
  <si>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</si>
  <si>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</si>
  <si>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</si>
  <si>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</si>
  <si>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</si>
  <si>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</si>
  <si>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</si>
  <si>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</si>
  <si>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</si>
  <si>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</si>
  <si>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</si>
  <si>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</si>
  <si>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</si>
  <si>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</si>
  <si>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</si>
  <si>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</si>
  <si>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</si>
  <si>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</si>
  <si>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</si>
  <si>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</si>
  <si>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</si>
  <si>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</si>
  <si>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</si>
  <si>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</si>
  <si>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</si>
  <si>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</si>
  <si>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</si>
  <si>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</si>
  <si>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</si>
  <si>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</si>
  <si>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</si>
  <si>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</si>
  <si>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</si>
  <si>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</si>
  <si>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</si>
  <si>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</si>
  <si>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</si>
  <si>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</si>
  <si>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</si>
  <si>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</si>
  <si>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</si>
  <si>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</si>
  <si>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</si>
  <si>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</si>
  <si>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</si>
  <si>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</si>
  <si>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</si>
  <si>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</si>
  <si>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</si>
  <si>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</si>
  <si>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</si>
  <si>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</si>
  <si>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</si>
  <si>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</si>
  <si>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</si>
  <si>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</si>
  <si>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</si>
  <si>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</si>
  <si>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</si>
  <si>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</si>
  <si>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</si>
  <si>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</si>
  <si>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</si>
  <si>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</si>
  <si>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</si>
  <si>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</si>
  <si>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</si>
  <si>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</si>
  <si>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</si>
  <si>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</si>
  <si>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</si>
  <si>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</si>
  <si>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</si>
  <si>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</si>
  <si>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</si>
  <si>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</si>
  <si>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</si>
  <si>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</si>
  <si>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</si>
  <si>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</si>
  <si>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</si>
  <si>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</si>
  <si>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</si>
  <si>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</si>
  <si>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</si>
  <si>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</si>
  <si>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</si>
  <si>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</si>
  <si>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</si>
  <si>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</si>
  <si>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</si>
  <si>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</si>
  <si>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</si>
  <si>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</si>
  <si>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</si>
  <si>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</si>
  <si>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</si>
  <si>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</si>
  <si>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</si>
  <si>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</si>
  <si>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</si>
  <si>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</si>
  <si>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</si>
  <si>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</si>
  <si>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</si>
  <si>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</si>
  <si>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</si>
  <si>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</si>
  <si>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</si>
  <si>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</si>
  <si>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</si>
  <si>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</si>
  <si>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</si>
  <si>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</si>
  <si>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</si>
  <si>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</si>
  <si>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</si>
  <si>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</si>
  <si>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</si>
  <si>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</si>
  <si>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</si>
  <si>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</si>
  <si>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</si>
  <si>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</si>
  <si>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</si>
  <si>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</si>
  <si>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</si>
  <si>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</si>
  <si>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</si>
  <si>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</si>
  <si>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</si>
  <si>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</si>
  <si>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</si>
  <si>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</si>
  <si>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</si>
  <si>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</si>
  <si>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</si>
  <si>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</si>
  <si>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</si>
  <si>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</si>
  <si>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</si>
  <si>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</si>
  <si>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</si>
  <si>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</si>
  <si>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</si>
  <si>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</si>
  <si>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</si>
  <si>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</si>
  <si>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</si>
  <si>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</si>
  <si>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</si>
  <si>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</si>
  <si>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</si>
  <si>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</si>
  <si>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</si>
  <si>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</si>
  <si>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</si>
  <si>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</si>
  <si>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</si>
  <si>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</si>
  <si>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</si>
  <si>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</si>
  <si>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</si>
  <si>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</si>
  <si>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</si>
  <si>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</si>
  <si>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</si>
  <si>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</si>
  <si>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</si>
  <si>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</si>
  <si>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</si>
  <si>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</si>
  <si>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</si>
  <si>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</si>
  <si>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</si>
  <si>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</si>
  <si>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</si>
  <si>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</si>
  <si>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</si>
  <si>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</si>
  <si>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</si>
  <si>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</si>
  <si>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</si>
  <si>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</si>
  <si>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</si>
  <si>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</si>
  <si>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</si>
  <si>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</si>
  <si>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</si>
  <si>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</si>
  <si>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</si>
  <si>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</si>
  <si>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</si>
  <si>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</si>
  <si>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</si>
  <si>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</si>
  <si>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</si>
  <si>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</si>
  <si>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</si>
  <si>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</si>
  <si>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</si>
  <si>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</si>
  <si>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</si>
  <si>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</si>
  <si>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</si>
  <si>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</si>
  <si>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</si>
  <si>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</si>
  <si>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</si>
  <si>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</si>
  <si>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</si>
  <si>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</si>
  <si>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</si>
  <si>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</si>
  <si>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</si>
  <si>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</si>
  <si>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</si>
  <si>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</si>
  <si>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</si>
  <si>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</si>
  <si>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</si>
  <si>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</si>
  <si>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</si>
  <si>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</si>
  <si>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</si>
  <si>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</si>
  <si>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</si>
  <si>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</si>
  <si>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</si>
  <si>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</si>
  <si>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</si>
  <si>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</si>
  <si>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</si>
  <si>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</si>
  <si>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</si>
  <si>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</si>
  <si>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</si>
  <si>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</si>
  <si>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</si>
  <si>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</si>
  <si>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</si>
  <si>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</si>
  <si>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</si>
  <si>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</si>
  <si>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</si>
  <si>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</si>
  <si>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</si>
  <si>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</si>
  <si>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</si>
  <si>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</si>
  <si>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</si>
  <si>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</si>
  <si>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</si>
  <si>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</si>
  <si>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</si>
  <si>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</si>
  <si>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</si>
  <si>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</si>
  <si>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</si>
  <si>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</si>
  <si>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</si>
  <si>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</si>
  <si>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</si>
  <si>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</si>
  <si>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</si>
  <si>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</si>
  <si>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</si>
  <si>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</si>
  <si>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</si>
  <si>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</si>
  <si>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</si>
  <si>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</si>
  <si>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</si>
  <si>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</si>
  <si>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</si>
  <si>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</si>
  <si>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</si>
  <si>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</si>
  <si>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</si>
  <si>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</si>
  <si>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</si>
  <si>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</si>
  <si>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</si>
  <si>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</si>
  <si>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</si>
  <si>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</si>
  <si>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</si>
  <si>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</si>
  <si>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</si>
  <si>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</si>
  <si>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</si>
  <si>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</si>
  <si>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</si>
  <si>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</si>
  <si>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</si>
  <si>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</si>
  <si>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</si>
  <si>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</si>
  <si>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</si>
  <si>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</si>
  <si>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</si>
  <si>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</si>
  <si>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</si>
  <si>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</si>
  <si>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</si>
  <si>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</si>
  <si>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</si>
  <si>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</si>
  <si>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</si>
  <si>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</si>
  <si>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</si>
  <si>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</si>
  <si>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</si>
  <si>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</si>
  <si>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</si>
  <si>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</si>
  <si>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</si>
  <si>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</si>
  <si>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</si>
  <si>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</si>
  <si>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</si>
  <si>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</si>
  <si>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</si>
  <si>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</si>
  <si>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</si>
  <si>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</si>
  <si>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</si>
  <si>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</si>
  <si>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</si>
  <si>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</si>
  <si>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</si>
  <si>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</si>
  <si>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</si>
  <si>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</si>
  <si>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</si>
  <si>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</si>
  <si>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</si>
  <si>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</si>
  <si>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</si>
  <si>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</si>
  <si>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</si>
  <si>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</si>
  <si>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</si>
  <si>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</si>
  <si>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</si>
  <si>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</si>
  <si>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</si>
  <si>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</si>
  <si>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</si>
  <si>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</si>
  <si>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</si>
  <si>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</si>
  <si>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</si>
  <si>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</si>
  <si>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</si>
  <si>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</si>
  <si>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</si>
  <si>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</si>
  <si>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</si>
  <si>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</si>
  <si>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</si>
  <si>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</si>
  <si>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</si>
  <si>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</si>
  <si>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</si>
  <si>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</si>
  <si>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</si>
  <si>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</si>
  <si>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</si>
  <si>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</si>
  <si>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</si>
  <si>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</si>
  <si>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</si>
  <si>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</si>
  <si>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</si>
  <si>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</si>
  <si>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</si>
  <si>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</si>
  <si>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</si>
  <si>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</si>
  <si>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</si>
  <si>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</si>
  <si>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</si>
  <si>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</si>
  <si>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</si>
  <si>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</si>
  <si>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</si>
  <si>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</si>
  <si>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</si>
  <si>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</si>
  <si>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</si>
  <si>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</si>
  <si>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</si>
  <si>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</si>
  <si>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</si>
  <si>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</si>
  <si>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</si>
  <si>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</si>
  <si>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</si>
  <si>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</si>
  <si>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</si>
  <si>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</si>
  <si>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</si>
  <si>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</si>
  <si>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</si>
  <si>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</si>
  <si>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</si>
  <si>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</si>
  <si>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</si>
  <si>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</si>
  <si>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</si>
  <si>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</si>
  <si>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</si>
  <si>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</si>
  <si>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</si>
  <si>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</si>
  <si>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</si>
  <si>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</si>
  <si>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</si>
  <si>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</si>
  <si>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</si>
  <si>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</si>
  <si>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</si>
  <si>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</si>
  <si>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</si>
  <si>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</si>
  <si>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</si>
  <si>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</si>
  <si>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</si>
  <si>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</si>
  <si>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</si>
  <si>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</si>
  <si>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</si>
  <si>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</si>
  <si>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</si>
  <si>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</si>
  <si>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</si>
  <si>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</si>
  <si>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</si>
  <si>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</si>
  <si>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</si>
  <si>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</si>
  <si>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</si>
  <si>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</si>
  <si>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</si>
  <si>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</si>
  <si>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</si>
  <si>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</si>
  <si>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</si>
  <si>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</si>
  <si>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</si>
  <si>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</si>
  <si>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</si>
  <si>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</si>
  <si>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</si>
  <si>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</si>
  <si>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</si>
  <si>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</si>
  <si>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</si>
  <si>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</si>
  <si>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</si>
  <si>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</si>
  <si>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</si>
  <si>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</si>
  <si>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</si>
  <si>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</si>
  <si>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</si>
  <si>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</si>
  <si>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</si>
  <si>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</si>
  <si>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</si>
  <si>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</si>
  <si>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</si>
  <si>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</si>
  <si>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</si>
  <si>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</si>
  <si>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</si>
  <si>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</si>
  <si>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</si>
  <si>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</si>
  <si>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</si>
  <si>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</si>
  <si>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</si>
  <si>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</si>
  <si>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</si>
  <si>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</si>
  <si>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</si>
  <si>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</si>
  <si>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</si>
  <si>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</si>
  <si>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</si>
  <si>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</si>
  <si>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</si>
  <si>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</si>
  <si>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</si>
  <si>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</si>
  <si>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</si>
  <si>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</si>
  <si>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</si>
  <si>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</si>
  <si>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</si>
  <si>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</si>
  <si>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</si>
  <si>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</si>
  <si>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</si>
  <si>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</si>
  <si>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</si>
  <si>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</si>
  <si>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</si>
  <si>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</si>
  <si>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</si>
  <si>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</si>
  <si>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</si>
  <si>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</si>
  <si>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</si>
  <si>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</si>
  <si>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</si>
  <si>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</si>
  <si>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</si>
  <si>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</si>
  <si>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</si>
  <si>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</si>
  <si>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</si>
  <si>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</si>
  <si>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</si>
  <si>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</si>
  <si>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</si>
  <si>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</si>
  <si>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</si>
  <si>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</si>
  <si>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</si>
  <si>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</si>
  <si>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</si>
  <si>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</si>
  <si>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</si>
  <si>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</si>
  <si>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</si>
  <si>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</si>
  <si>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</si>
  <si>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</si>
  <si>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</si>
  <si>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</si>
  <si>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</si>
  <si>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</si>
  <si>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</si>
  <si>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</si>
  <si>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</si>
  <si>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</si>
  <si>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</si>
  <si>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</si>
  <si>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</si>
  <si>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</si>
  <si>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</si>
  <si>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</si>
  <si>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</si>
  <si>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</si>
  <si>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</si>
  <si>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</si>
  <si>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</si>
  <si>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</si>
  <si>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</si>
  <si>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</si>
  <si>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</si>
  <si>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</si>
  <si>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</si>
  <si>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</si>
  <si>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</si>
  <si>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</si>
  <si>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</si>
  <si>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</si>
  <si>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</si>
  <si>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</si>
  <si>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</si>
  <si>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</si>
  <si>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</si>
  <si>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</si>
  <si>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</si>
  <si>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</si>
  <si>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</si>
  <si>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</si>
  <si>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</si>
  <si>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</si>
  <si>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</si>
  <si>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</si>
  <si>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</si>
  <si>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</si>
  <si>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</si>
  <si>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</si>
  <si>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</si>
  <si>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</si>
  <si>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</si>
  <si>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</si>
  <si>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</si>
  <si>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</si>
  <si>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</si>
  <si>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</si>
  <si>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</si>
  <si>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</si>
  <si>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</si>
  <si>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</si>
  <si>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</si>
  <si>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</si>
  <si>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</si>
  <si>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</si>
  <si>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</si>
  <si>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</si>
  <si>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</si>
  <si>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</si>
  <si>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</si>
  <si>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</si>
  <si>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</si>
  <si>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</si>
  <si>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</si>
  <si>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</si>
  <si>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</si>
  <si>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</si>
  <si>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</si>
  <si>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</si>
  <si>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</si>
  <si>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</si>
  <si>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</si>
  <si>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</si>
  <si>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</si>
  <si>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</si>
  <si>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</si>
  <si>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</si>
  <si>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</si>
  <si>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</si>
  <si>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</si>
  <si>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</si>
  <si>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</si>
  <si>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</si>
  <si>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</si>
  <si>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</si>
  <si>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</si>
  <si>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</si>
  <si>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</si>
  <si>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</si>
  <si>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</si>
  <si>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</si>
  <si>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</si>
  <si>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</si>
  <si>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</si>
  <si>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</si>
  <si>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</si>
  <si>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</si>
  <si>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</si>
  <si>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</si>
  <si>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</si>
  <si>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</si>
  <si>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</si>
  <si>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</si>
  <si>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</si>
  <si>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</si>
  <si>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</si>
  <si>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</si>
  <si>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</si>
  <si>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</si>
  <si>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</si>
  <si>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</si>
  <si>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</si>
  <si>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</si>
  <si>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</si>
  <si>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</si>
  <si>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</si>
  <si>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</si>
  <si>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</si>
  <si>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</si>
  <si>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</si>
  <si>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</si>
  <si>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</si>
  <si>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</si>
  <si>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</si>
  <si>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</si>
  <si>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</si>
  <si>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</si>
  <si>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</si>
  <si>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</si>
  <si>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</si>
  <si>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</si>
  <si>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</si>
  <si>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</si>
  <si>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</si>
  <si>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</si>
  <si>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</si>
  <si>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</si>
  <si>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</si>
  <si>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</si>
  <si>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</si>
  <si>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</si>
  <si>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</si>
  <si>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</si>
  <si>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</si>
  <si>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</si>
  <si>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</si>
  <si>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</si>
  <si>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</si>
  <si>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</si>
  <si>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</si>
  <si>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</si>
  <si>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</si>
  <si>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</si>
  <si>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</si>
  <si>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</si>
  <si>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</si>
  <si>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</si>
  <si>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</si>
  <si>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</si>
  <si>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</si>
  <si>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</si>
  <si>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</si>
  <si>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</si>
  <si>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</si>
  <si>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</si>
  <si>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</si>
  <si>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</si>
  <si>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</si>
  <si>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</si>
  <si>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</si>
  <si>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</si>
  <si>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</si>
  <si>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</si>
  <si>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</si>
  <si>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</si>
  <si>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</si>
  <si>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</si>
  <si>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</si>
  <si>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</si>
  <si>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</si>
  <si>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</si>
  <si>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</si>
  <si>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</si>
  <si>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</si>
  <si>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</si>
  <si>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</si>
  <si>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</si>
  <si>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</si>
  <si>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</si>
  <si>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</si>
  <si>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</si>
  <si>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</si>
  <si>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</si>
  <si>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</si>
  <si>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</si>
  <si>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</si>
  <si>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</si>
  <si>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</si>
  <si>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</si>
  <si>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</si>
  <si>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</si>
  <si>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</si>
  <si>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</si>
  <si>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</si>
  <si>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</si>
  <si>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</si>
  <si>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</si>
  <si>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</si>
  <si>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</si>
  <si>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</si>
  <si>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</si>
  <si>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</si>
  <si>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</si>
  <si>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</si>
  <si>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</si>
  <si>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</si>
  <si>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</si>
  <si>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</si>
  <si>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</si>
  <si>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</si>
  <si>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</si>
  <si>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</si>
  <si>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</si>
  <si>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</si>
  <si>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</si>
  <si>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</si>
  <si>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</si>
  <si>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</si>
  <si>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</si>
  <si>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</si>
  <si>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</si>
  <si>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</si>
  <si>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</si>
  <si>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</si>
  <si>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</si>
  <si>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</si>
  <si>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</si>
  <si>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</si>
  <si>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</si>
  <si>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</si>
  <si>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</si>
  <si>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</si>
  <si>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</si>
  <si>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</si>
  <si>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</si>
  <si>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</si>
  <si>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</si>
  <si>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</si>
  <si>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</si>
  <si>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</si>
  <si>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</si>
  <si>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</si>
  <si>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</si>
  <si>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</si>
  <si>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</si>
  <si>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</si>
  <si>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</si>
  <si>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</si>
  <si>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</si>
  <si>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</si>
  <si>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</si>
  <si>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</si>
  <si>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</si>
  <si>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</si>
  <si>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</si>
  <si>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</si>
  <si>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</si>
  <si>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</si>
  <si>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</si>
  <si>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</si>
  <si>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</si>
  <si>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</si>
  <si>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</si>
  <si>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</si>
  <si>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</si>
  <si>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</si>
  <si>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</si>
  <si>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</si>
  <si>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</si>
  <si>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</si>
  <si>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</si>
  <si>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</si>
  <si>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</si>
  <si>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</si>
  <si>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</si>
  <si>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</si>
  <si>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</si>
  <si>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</si>
  <si>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</si>
  <si>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</si>
  <si>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</si>
  <si>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</si>
  <si>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</si>
  <si>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</si>
  <si>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</si>
  <si>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</si>
  <si>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</si>
  <si>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</si>
  <si>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</si>
  <si>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</si>
  <si>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</si>
  <si>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</si>
  <si>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</si>
  <si>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</si>
  <si>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</si>
  <si>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</si>
  <si>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</si>
  <si>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</si>
  <si>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</si>
  <si>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</si>
  <si>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</si>
  <si>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</si>
  <si>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</si>
  <si>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</si>
  <si>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</si>
  <si>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</si>
  <si>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</si>
  <si>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</si>
  <si>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</si>
  <si>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</si>
  <si>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</si>
  <si>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</si>
  <si>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</si>
  <si>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</si>
  <si>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</si>
  <si>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</si>
  <si>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</si>
  <si>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</si>
  <si>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</si>
  <si>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</si>
  <si>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</si>
  <si>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</si>
  <si>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</si>
  <si>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</si>
  <si>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</si>
  <si>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</si>
  <si>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</si>
  <si>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</si>
  <si>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</si>
  <si>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</si>
  <si>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</si>
  <si>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</si>
  <si>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</si>
  <si>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</si>
  <si>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</si>
  <si>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</si>
  <si>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</si>
  <si>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</si>
  <si>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</si>
  <si>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</si>
  <si>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</si>
  <si>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</si>
  <si>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</si>
  <si>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</si>
  <si>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</si>
  <si>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</si>
  <si>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</si>
  <si>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</si>
  <si>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</si>
  <si>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</si>
  <si>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</si>
  <si>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</si>
  <si>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</si>
  <si>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</si>
  <si>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</si>
  <si>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</si>
  <si>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</si>
  <si>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</si>
  <si>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</si>
  <si>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</si>
  <si>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</si>
  <si>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</si>
  <si>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</si>
  <si>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</si>
  <si>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</si>
  <si>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</si>
  <si>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</si>
  <si>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</si>
  <si>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</si>
  <si>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</si>
  <si>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</si>
  <si>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</si>
  <si>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</si>
  <si>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</si>
  <si>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</si>
  <si>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</si>
  <si>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</si>
  <si>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</si>
  <si>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</si>
  <si>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</si>
  <si>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</si>
  <si>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</si>
  <si>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</si>
  <si>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</si>
  <si>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</si>
  <si>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</si>
  <si>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</si>
  <si>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</si>
  <si>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</si>
  <si>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</si>
  <si>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</si>
  <si>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</si>
  <si>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</si>
  <si>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</si>
  <si>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</si>
  <si>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</si>
  <si>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</si>
  <si>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</si>
  <si>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</si>
  <si>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</si>
  <si>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</si>
  <si>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</si>
  <si>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</si>
  <si>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</si>
  <si>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</si>
  <si>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</si>
  <si>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</si>
  <si>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</si>
  <si>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</si>
  <si>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</si>
  <si>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</si>
  <si>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</si>
  <si>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</si>
  <si>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</si>
  <si>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</si>
  <si>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</si>
  <si>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</si>
  <si>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</si>
  <si>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</si>
  <si>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</si>
  <si>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</si>
  <si>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</si>
  <si>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</si>
  <si>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</si>
  <si>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</si>
  <si>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</si>
  <si>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</si>
  <si>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</si>
  <si>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</si>
  <si>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</si>
  <si>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</si>
  <si>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</si>
  <si>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</si>
  <si>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</si>
  <si>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</si>
  <si>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</si>
  <si>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</si>
  <si>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</si>
  <si>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</si>
  <si>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</si>
  <si>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</si>
  <si>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</si>
  <si>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</si>
  <si>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</si>
  <si>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</si>
  <si>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</si>
  <si>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</si>
  <si>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</si>
  <si>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</si>
  <si>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</si>
  <si>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</si>
  <si>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</si>
  <si>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</si>
  <si>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</si>
  <si>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</si>
  <si>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</si>
  <si>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</si>
  <si>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</si>
  <si>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</si>
  <si>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</si>
  <si>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</si>
  <si>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</si>
  <si>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</si>
  <si>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</si>
  <si>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</si>
  <si>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</si>
  <si>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</si>
  <si>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</si>
  <si>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</si>
  <si>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</si>
  <si>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</si>
  <si>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</si>
  <si>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</si>
  <si>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</si>
  <si>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</si>
  <si>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</si>
  <si>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</si>
  <si>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</si>
  <si>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</si>
  <si>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</si>
  <si>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</si>
  <si>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</si>
  <si>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</si>
  <si>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</si>
  <si>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</si>
  <si>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</si>
  <si>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</si>
  <si>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</si>
  <si>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</si>
  <si>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</si>
  <si>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</si>
  <si>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</si>
  <si>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</si>
  <si>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</si>
  <si>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</si>
  <si>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</si>
  <si>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</si>
  <si>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</si>
  <si>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</si>
  <si>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</si>
  <si>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</si>
  <si>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</si>
  <si>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</si>
  <si>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</si>
  <si>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</si>
  <si>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</si>
  <si>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</si>
  <si>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</si>
  <si>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</si>
  <si>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</si>
  <si>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</si>
  <si>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</si>
  <si>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</si>
  <si>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</si>
  <si>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</si>
  <si>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</si>
  <si>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</si>
  <si>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</si>
  <si>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</si>
  <si>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</si>
  <si>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</si>
  <si>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</si>
  <si>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</si>
  <si>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</si>
  <si>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</si>
  <si>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</si>
  <si>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</si>
  <si>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</si>
  <si>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</si>
  <si>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</si>
  <si>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</si>
  <si>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</si>
  <si>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</si>
  <si>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</si>
  <si>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</si>
  <si>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</si>
  <si>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</si>
  <si>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</si>
  <si>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</si>
  <si>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</si>
  <si>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</si>
  <si>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</si>
  <si>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</si>
  <si>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</si>
  <si>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</si>
  <si>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</si>
  <si>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</si>
  <si>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</si>
  <si>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</si>
  <si>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</si>
  <si>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</si>
  <si>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</si>
  <si>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</si>
  <si>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</si>
  <si>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</si>
  <si>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</si>
  <si>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</si>
  <si>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</si>
  <si>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</si>
  <si>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</si>
  <si>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</si>
  <si>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</si>
  <si>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</si>
  <si>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</si>
  <si>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</si>
  <si>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</si>
  <si>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</si>
  <si>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</si>
  <si>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</si>
  <si>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</si>
  <si>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</si>
  <si>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</si>
  <si>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</si>
  <si>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</si>
  <si>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</si>
  <si>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</si>
  <si>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</si>
  <si>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</si>
  <si>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</si>
  <si>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</si>
  <si>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</si>
  <si>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</si>
  <si>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</si>
  <si>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</si>
  <si>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</si>
  <si>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</si>
  <si>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</si>
  <si>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</si>
  <si>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</si>
  <si>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</si>
  <si>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</si>
  <si>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</si>
  <si>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</si>
  <si>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</si>
  <si>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</si>
  <si>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</si>
  <si>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</si>
  <si>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</si>
  <si>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</si>
  <si>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</si>
  <si>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</si>
  <si>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</si>
  <si>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</si>
  <si>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</si>
  <si>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</si>
  <si>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</si>
  <si>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</si>
  <si>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</si>
  <si>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</si>
  <si>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</si>
  <si>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</si>
  <si>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</si>
  <si>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</si>
  <si>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</si>
  <si>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</si>
  <si>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</si>
  <si>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</si>
  <si>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</si>
  <si>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</si>
  <si>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</si>
  <si>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</si>
  <si>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</si>
  <si>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</si>
  <si>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</si>
  <si>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</si>
  <si>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</si>
  <si>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</si>
  <si>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</si>
  <si>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</si>
  <si>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</si>
  <si>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</si>
  <si>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</si>
  <si>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</si>
  <si>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</si>
  <si>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</si>
  <si>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</si>
  <si>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</si>
  <si>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</si>
  <si>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</si>
  <si>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</si>
  <si>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</si>
  <si>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</si>
  <si>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</si>
  <si>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</si>
  <si>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</si>
  <si>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</si>
  <si>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</si>
  <si>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</si>
  <si>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</si>
  <si>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</si>
  <si>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</si>
  <si>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</si>
  <si>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</si>
  <si>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</si>
  <si>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</si>
  <si>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</si>
  <si>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</si>
  <si>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</si>
  <si>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</si>
  <si>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</si>
  <si>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</si>
  <si>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</si>
  <si>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</si>
  <si>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</si>
  <si>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</si>
  <si>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</si>
  <si>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</si>
  <si>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</si>
  <si>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</si>
  <si>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</si>
  <si>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</si>
  <si>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</si>
  <si>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</si>
  <si>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</si>
  <si>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</si>
  <si>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</si>
  <si>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</si>
  <si>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</si>
  <si>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</si>
  <si>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</si>
  <si>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</si>
  <si>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</si>
  <si>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</si>
  <si>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</si>
  <si>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</si>
  <si>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</si>
  <si>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</si>
  <si>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</si>
  <si>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</si>
  <si>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</si>
  <si>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</si>
  <si>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</si>
  <si>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</si>
  <si>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</si>
  <si>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</si>
  <si>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</si>
  <si>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</si>
  <si>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</si>
  <si>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</si>
  <si>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</si>
  <si>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</si>
  <si>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</si>
  <si>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</si>
  <si>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</si>
  <si>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</si>
  <si>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</si>
  <si>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</si>
  <si>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</si>
  <si>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</si>
  <si>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</si>
  <si>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</si>
  <si>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</si>
  <si>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</si>
  <si>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</si>
  <si>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</si>
  <si>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</si>
  <si>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</si>
  <si>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</si>
  <si>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</si>
  <si>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</si>
  <si>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</si>
  <si>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</si>
  <si>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</si>
  <si>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</si>
  <si>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</si>
  <si>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</si>
  <si>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</si>
  <si>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</si>
  <si>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</si>
  <si>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</si>
  <si>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</si>
  <si>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</si>
  <si>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</si>
  <si>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</si>
  <si>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</si>
  <si>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</si>
  <si>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</si>
  <si>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</si>
  <si>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</si>
  <si>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</si>
  <si>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</si>
  <si>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</si>
  <si>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</si>
  <si>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</si>
  <si>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</si>
  <si>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</si>
  <si>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</si>
  <si>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</si>
  <si>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</si>
  <si>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</si>
  <si>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</si>
  <si>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</si>
  <si>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</si>
  <si>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</si>
  <si>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</si>
  <si>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</si>
  <si>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</si>
  <si>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</si>
  <si>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</si>
  <si>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</si>
  <si>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</si>
  <si>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</si>
  <si>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</si>
  <si>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</si>
  <si>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</si>
  <si>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</si>
  <si>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</si>
  <si>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</si>
  <si>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</si>
  <si>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</si>
  <si>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</si>
  <si>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</si>
  <si>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</si>
  <si>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</si>
  <si>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</si>
  <si>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</si>
  <si>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</si>
  <si>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</si>
  <si>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</si>
  <si>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</si>
  <si>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</si>
  <si>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</si>
  <si>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</si>
  <si>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</si>
  <si>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</si>
  <si>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</si>
  <si>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</si>
  <si>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</si>
  <si>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</si>
  <si>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</si>
  <si>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</si>
  <si>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</si>
  <si>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</si>
  <si>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</si>
  <si>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</si>
  <si>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</si>
  <si>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</si>
  <si>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</si>
  <si>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</si>
  <si>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</si>
  <si>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</si>
  <si>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</si>
  <si>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</si>
  <si>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</si>
  <si>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</si>
  <si>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</si>
  <si>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</si>
  <si>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</si>
  <si>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</si>
  <si>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</si>
  <si>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</si>
  <si>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</si>
  <si>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</si>
  <si>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</si>
  <si>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</si>
  <si>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</si>
  <si>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</si>
  <si>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</si>
  <si>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</si>
  <si>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</si>
  <si>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</si>
  <si>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</si>
  <si>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</si>
  <si>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</si>
  <si>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</si>
  <si>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</si>
  <si>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</si>
  <si>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</si>
  <si>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</si>
  <si>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</si>
  <si>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</si>
  <si>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</si>
  <si>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</si>
  <si>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</si>
  <si>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</si>
  <si>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</si>
  <si>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</si>
  <si>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</si>
  <si>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</si>
  <si>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</si>
  <si>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</si>
  <si>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</si>
  <si>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</si>
  <si>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</si>
  <si>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</si>
  <si>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</si>
  <si>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</si>
  <si>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</si>
  <si>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</si>
  <si>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</si>
  <si>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</si>
  <si>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</si>
  <si>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</si>
  <si>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</si>
  <si>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</si>
  <si>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</si>
  <si>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</si>
  <si>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</si>
  <si>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</si>
  <si>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</si>
  <si>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</si>
  <si>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</si>
  <si>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</si>
  <si>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</si>
  <si>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</si>
  <si>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</si>
  <si>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</si>
  <si>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</si>
  <si>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</si>
  <si>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</si>
  <si>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</si>
  <si>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</si>
  <si>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</si>
  <si>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</si>
  <si>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</si>
  <si>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</si>
  <si>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</si>
  <si>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</si>
  <si>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</si>
  <si>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</si>
  <si>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</si>
  <si>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</si>
  <si>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</si>
  <si>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</si>
  <si>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</si>
  <si>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</si>
  <si>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</si>
  <si>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</si>
  <si>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</si>
  <si>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</si>
  <si>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</si>
  <si>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</si>
  <si>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</si>
  <si>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</si>
  <si>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</si>
  <si>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</si>
  <si>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</si>
  <si>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</si>
  <si>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</si>
  <si>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</si>
  <si>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</si>
  <si>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</si>
  <si>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</si>
  <si>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</si>
  <si>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</si>
  <si>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</si>
  <si>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</si>
  <si>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</si>
  <si>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</si>
  <si>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</si>
  <si>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</si>
  <si>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</si>
  <si>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</si>
  <si>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</si>
  <si>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</si>
  <si>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</si>
  <si>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</si>
  <si>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</si>
  <si>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</si>
  <si>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</si>
  <si>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</si>
  <si>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</si>
  <si>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</si>
  <si>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</si>
  <si>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</si>
  <si>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</si>
  <si>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</si>
  <si>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</si>
  <si>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</si>
  <si>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</si>
  <si>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</si>
  <si>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</si>
  <si>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</si>
  <si>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</si>
  <si>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</si>
  <si>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</si>
  <si>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</si>
  <si>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</si>
  <si>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</si>
  <si>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</si>
  <si>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</si>
  <si>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</si>
  <si>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</si>
  <si>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</si>
  <si>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</si>
  <si>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</si>
  <si>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</si>
  <si>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</si>
  <si>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</si>
  <si>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</si>
  <si>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</si>
  <si>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</si>
  <si>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</si>
  <si>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</si>
  <si>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</si>
  <si>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</si>
  <si>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</si>
  <si>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</si>
  <si>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</si>
  <si>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</si>
  <si>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</si>
  <si>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</si>
  <si>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</si>
  <si>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</si>
  <si>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</si>
  <si>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</si>
  <si>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</si>
  <si>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</si>
  <si>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</si>
  <si>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</si>
  <si>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</si>
  <si>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</si>
  <si>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</si>
  <si>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</si>
  <si>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</si>
  <si>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</si>
  <si>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</si>
  <si>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</si>
  <si>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</si>
  <si>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</si>
  <si>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</si>
  <si>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</si>
  <si>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</si>
  <si>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</si>
  <si>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</si>
  <si>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</si>
  <si>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</si>
  <si>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</si>
  <si>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</si>
  <si>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</si>
  <si>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</si>
  <si>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</si>
  <si>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</si>
  <si>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</si>
  <si>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</si>
  <si>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</si>
  <si>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</si>
  <si>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</si>
  <si>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</si>
  <si>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</si>
  <si>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</si>
  <si>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</si>
  <si>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</si>
  <si>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</si>
  <si>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</si>
  <si>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</si>
  <si>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</si>
  <si>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</si>
  <si>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</si>
  <si>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</si>
  <si>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</si>
  <si>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</si>
  <si>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</si>
  <si>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</si>
  <si>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</si>
  <si>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</si>
  <si>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</si>
  <si>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</si>
  <si>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</si>
  <si>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</si>
  <si>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</si>
  <si>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</si>
  <si>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</si>
  <si>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</si>
  <si>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</si>
  <si>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</si>
  <si>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</si>
  <si>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</si>
  <si>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</si>
  <si>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</si>
  <si>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</si>
  <si>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</si>
  <si>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</si>
  <si>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</si>
  <si>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</si>
  <si>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</si>
  <si>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</si>
  <si>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</si>
  <si>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</si>
  <si>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</si>
  <si>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</si>
  <si>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</si>
  <si>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</si>
  <si>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</si>
  <si>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</si>
  <si>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</si>
  <si>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</si>
  <si>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</si>
  <si>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</si>
  <si>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</si>
  <si>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</si>
  <si>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</si>
  <si>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</si>
  <si>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</si>
  <si>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</si>
  <si>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</si>
  <si>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</si>
  <si>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</si>
  <si>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</si>
  <si>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</si>
  <si>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</si>
  <si>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</si>
  <si>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</si>
  <si>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</si>
  <si>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</si>
  <si>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</si>
  <si>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</si>
  <si>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</si>
  <si>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</si>
  <si>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</si>
  <si>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</si>
  <si>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</si>
  <si>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</si>
  <si>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</si>
  <si>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</si>
  <si>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</si>
  <si>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</si>
  <si>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</si>
  <si>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</si>
  <si>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</si>
  <si>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</si>
  <si>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</si>
  <si>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</si>
  <si>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</si>
  <si>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</si>
  <si>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</si>
  <si>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</si>
  <si>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</si>
  <si>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</si>
  <si>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</si>
  <si>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</si>
  <si>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</si>
  <si>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</si>
  <si>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</si>
  <si>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</si>
  <si>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</si>
  <si>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</si>
  <si>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</si>
  <si>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</si>
  <si>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</si>
  <si>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</si>
  <si>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</si>
  <si>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</si>
  <si>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</si>
  <si>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</si>
  <si>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</si>
  <si>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</si>
  <si>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</si>
  <si>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</si>
  <si>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</si>
  <si>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</si>
  <si>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</si>
  <si>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</si>
  <si>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</si>
  <si>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</si>
  <si>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</si>
  <si>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</si>
  <si>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</si>
  <si>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</si>
  <si>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</si>
  <si>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</si>
  <si>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</si>
  <si>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</si>
  <si>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</si>
  <si>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</si>
  <si>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</si>
  <si>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</si>
  <si>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</si>
  <si>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</si>
  <si>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</si>
  <si>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</si>
  <si>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</si>
  <si>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</si>
  <si>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</si>
  <si>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</si>
  <si>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</si>
  <si>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</si>
  <si>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</si>
  <si>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</si>
  <si>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</si>
  <si>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</si>
  <si>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</si>
  <si>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</si>
  <si>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</si>
  <si>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</si>
  <si>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</si>
  <si>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</si>
  <si>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</si>
  <si>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</si>
  <si>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</si>
  <si>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</si>
  <si>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</si>
  <si>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</si>
  <si>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</si>
  <si>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</si>
  <si>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</si>
  <si>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</si>
  <si>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</si>
  <si>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</si>
  <si>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</si>
  <si>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</si>
  <si>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</si>
  <si>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</si>
  <si>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</si>
  <si>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</si>
  <si>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</si>
  <si>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</si>
  <si>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</si>
  <si>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</si>
  <si>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</si>
  <si>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</si>
  <si>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</si>
  <si>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</si>
  <si>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</si>
  <si>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</si>
  <si>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</si>
  <si>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</si>
  <si>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</si>
  <si>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</si>
  <si>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</si>
  <si>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</si>
  <si>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</si>
  <si>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</si>
  <si>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</si>
  <si>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</si>
  <si>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</si>
  <si>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</si>
  <si>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</si>
  <si>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</si>
  <si>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</si>
  <si>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</si>
  <si>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</si>
  <si>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</si>
  <si>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</si>
  <si>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</si>
  <si>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</si>
  <si>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</si>
  <si>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</si>
  <si>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</si>
  <si>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</si>
  <si>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</si>
  <si>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</si>
  <si>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</si>
  <si>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</si>
  <si>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</si>
  <si>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</si>
  <si>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</si>
  <si>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</si>
  <si>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</si>
  <si>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</si>
  <si>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</si>
  <si>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</si>
  <si>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</si>
  <si>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</si>
  <si>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</si>
  <si>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</si>
  <si>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</si>
  <si>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</si>
  <si>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</si>
  <si>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</si>
  <si>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</si>
  <si>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</si>
  <si>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</si>
  <si>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</si>
  <si>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</si>
  <si>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</si>
  <si>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</si>
  <si>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</si>
  <si>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</si>
  <si>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</si>
  <si>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</si>
  <si>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</si>
  <si>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</si>
  <si>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</si>
  <si>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</si>
  <si>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</si>
  <si>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</si>
  <si>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</si>
  <si>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</si>
  <si>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</si>
  <si>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</si>
  <si>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</si>
  <si>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</si>
  <si>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</si>
  <si>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</si>
  <si>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</si>
  <si>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</si>
  <si>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</si>
  <si>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</si>
  <si>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</si>
  <si>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</si>
  <si>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</si>
  <si>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</si>
  <si>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</si>
  <si>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</si>
  <si>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</si>
  <si>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</si>
  <si>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</si>
  <si>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</si>
  <si>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</si>
  <si>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</si>
  <si>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</si>
  <si>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</si>
  <si>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</si>
  <si>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</si>
  <si>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</si>
  <si>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</si>
  <si>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</si>
  <si>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</si>
  <si>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</si>
  <si>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</si>
  <si>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</si>
  <si>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</si>
  <si>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</si>
  <si>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</si>
  <si>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</si>
  <si>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</si>
  <si>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</si>
  <si>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</si>
  <si>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</si>
  <si>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</si>
  <si>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</si>
  <si>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</si>
  <si>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</si>
  <si>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</si>
  <si>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</si>
  <si>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</si>
  <si>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</si>
  <si>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</si>
  <si>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</si>
  <si>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</si>
  <si>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</si>
  <si>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</si>
  <si>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</si>
  <si>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</si>
  <si>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</si>
  <si>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</si>
  <si>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</si>
  <si>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</si>
  <si>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</si>
  <si>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</si>
  <si>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</si>
  <si>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</si>
  <si>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</si>
  <si>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</si>
  <si>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</si>
  <si>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</si>
  <si>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</si>
  <si>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</si>
  <si>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</si>
  <si>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</si>
  <si>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</si>
  <si>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</si>
  <si>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</si>
  <si>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</si>
  <si>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</si>
  <si>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</si>
  <si>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</si>
  <si>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</si>
  <si>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</si>
  <si>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</si>
  <si>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</si>
  <si>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</si>
  <si>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</si>
  <si>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</si>
  <si>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</si>
  <si>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</si>
  <si>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</si>
  <si>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</si>
  <si>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</si>
  <si>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</si>
  <si>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</si>
  <si>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</si>
  <si>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</si>
  <si>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</si>
  <si>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</si>
  <si>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</si>
  <si>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</si>
  <si>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</si>
  <si>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</si>
  <si>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</si>
  <si>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</si>
  <si>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</si>
  <si>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</si>
  <si>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</si>
  <si>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</si>
  <si>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</si>
  <si>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</si>
  <si>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</si>
  <si>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</si>
  <si>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</si>
  <si>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</si>
  <si>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</si>
  <si>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</si>
  <si>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</si>
  <si>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</si>
  <si>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</si>
  <si>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</si>
  <si>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</si>
  <si>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</si>
  <si>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</si>
  <si>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</si>
  <si>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</si>
  <si>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</si>
  <si>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</si>
  <si>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</si>
  <si>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</si>
  <si>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</si>
  <si>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</si>
  <si>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</si>
  <si>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</si>
  <si>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</si>
  <si>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</si>
  <si>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</si>
  <si>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</si>
  <si>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</si>
  <si>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</si>
  <si>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</si>
  <si>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</si>
  <si>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</si>
  <si>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</si>
  <si>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</si>
  <si>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</si>
  <si>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</si>
  <si>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</si>
  <si>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</si>
  <si>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</si>
  <si>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</si>
  <si>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</si>
  <si>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</si>
  <si>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</si>
  <si>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</si>
  <si>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</si>
  <si>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</si>
  <si>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</si>
  <si>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</si>
  <si>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</si>
  <si>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</si>
  <si>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</si>
  <si>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</si>
  <si>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</si>
  <si>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</si>
  <si>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</si>
  <si>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</si>
  <si>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</si>
  <si>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</si>
  <si>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</si>
  <si>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</si>
  <si>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</si>
  <si>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</si>
  <si>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</si>
  <si>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</si>
  <si>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</si>
  <si>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</si>
  <si>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</si>
  <si>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</si>
  <si>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</si>
  <si>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</si>
  <si>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</si>
  <si>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</si>
  <si>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</si>
  <si>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</si>
  <si>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</si>
  <si>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</si>
  <si>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</si>
  <si>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</si>
  <si>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</si>
  <si>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</si>
  <si>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</si>
  <si>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</si>
  <si>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</si>
  <si>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</si>
  <si>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</si>
  <si>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</si>
  <si>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</si>
  <si>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</si>
  <si>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</si>
  <si>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</si>
  <si>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</si>
  <si>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</si>
  <si>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</si>
  <si>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</si>
  <si>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</si>
  <si>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</si>
  <si>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</si>
  <si>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</si>
  <si>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</si>
  <si>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</si>
  <si>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</si>
  <si>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</si>
  <si>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</si>
  <si>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</si>
  <si>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</si>
  <si>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</si>
  <si>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</si>
  <si>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</si>
  <si>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</si>
  <si>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</si>
  <si>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</si>
  <si>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</si>
  <si>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</si>
  <si>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</si>
  <si>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</si>
  <si>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</si>
  <si>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</si>
  <si>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</si>
  <si>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</si>
  <si>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</si>
  <si>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</si>
  <si>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</si>
  <si>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</si>
  <si>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</si>
  <si>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</si>
  <si>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</si>
  <si>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</si>
  <si>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</si>
  <si>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</si>
  <si>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</si>
  <si>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</si>
  <si>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</si>
  <si>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</si>
  <si>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</si>
  <si>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</si>
  <si>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</si>
  <si>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</si>
  <si>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</si>
  <si>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</si>
  <si>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</si>
  <si>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</si>
  <si>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</si>
  <si>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</si>
  <si>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</si>
  <si>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</si>
  <si>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</si>
  <si>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</si>
  <si>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</si>
  <si>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</si>
  <si>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</si>
  <si>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</si>
  <si>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</si>
  <si>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</si>
  <si>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</si>
  <si>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</si>
  <si>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</si>
  <si>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</si>
  <si>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</si>
  <si>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</si>
  <si>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</si>
  <si>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</si>
  <si>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</si>
  <si>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</si>
  <si>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</si>
  <si>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</si>
  <si>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</si>
  <si>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</si>
  <si>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</si>
  <si>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</si>
  <si>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</si>
  <si>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</si>
  <si>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</si>
  <si>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</si>
  <si>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</si>
  <si>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</si>
  <si>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</si>
  <si>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</si>
  <si>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</si>
  <si>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</si>
  <si>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</si>
  <si>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</si>
  <si>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</si>
  <si>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</si>
  <si>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</si>
  <si>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</si>
  <si>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</si>
  <si>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</si>
  <si>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</si>
  <si>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</si>
  <si>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</si>
  <si>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</si>
  <si>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</si>
  <si>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</si>
  <si>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</si>
  <si>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</si>
  <si>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</si>
  <si>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</si>
  <si>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</si>
  <si>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</si>
  <si>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</si>
  <si>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</si>
  <si>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</si>
  <si>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</si>
  <si>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</si>
  <si>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</si>
  <si>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</si>
  <si>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</si>
  <si>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</si>
  <si>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</si>
  <si>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</si>
  <si>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</si>
  <si>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</si>
  <si>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</si>
  <si>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</si>
  <si>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</si>
  <si>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</si>
  <si>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</si>
  <si>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</si>
  <si>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</si>
  <si>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</si>
  <si>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</si>
  <si>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</si>
  <si>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</si>
  <si>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</si>
  <si>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</si>
  <si>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</si>
  <si>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</si>
  <si>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</si>
  <si>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</si>
  <si>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</si>
  <si>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</si>
  <si>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</si>
  <si>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</si>
  <si>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</si>
  <si>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</si>
  <si>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</si>
  <si>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</si>
  <si>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</si>
  <si>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</si>
  <si>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</si>
  <si>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</si>
  <si>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</si>
  <si>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</si>
  <si>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</si>
  <si>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</si>
  <si>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</si>
  <si>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</si>
  <si>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</si>
  <si>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</si>
  <si>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</si>
  <si>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</si>
  <si>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</si>
  <si>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</si>
  <si>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</si>
  <si>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</si>
  <si>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</si>
  <si>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</si>
  <si>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</si>
  <si>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</si>
  <si>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</si>
  <si>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</si>
  <si>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</si>
  <si>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</si>
  <si>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</si>
  <si>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</si>
  <si>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</si>
  <si>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</si>
  <si>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</si>
  <si>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</si>
  <si>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</si>
  <si>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</si>
  <si>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</si>
  <si>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</si>
  <si>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</si>
  <si>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</si>
  <si>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</si>
  <si>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</si>
  <si>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</si>
  <si>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</si>
  <si>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</si>
  <si>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</si>
  <si>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</si>
  <si>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</si>
  <si>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</si>
  <si>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</si>
  <si>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</si>
  <si>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</si>
  <si>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</si>
  <si>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</si>
  <si>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</si>
  <si>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</si>
  <si>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</si>
  <si>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</si>
  <si>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</si>
  <si>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</si>
  <si>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</si>
  <si>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</si>
  <si>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</si>
  <si>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</si>
  <si>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</si>
  <si>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</si>
  <si>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</si>
  <si>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</si>
  <si>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</si>
  <si>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</si>
  <si>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</si>
  <si>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</si>
  <si>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</si>
  <si>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</si>
  <si>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</si>
  <si>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</si>
  <si>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</si>
  <si>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</si>
  <si>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</si>
  <si>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</si>
  <si>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</si>
  <si>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</si>
  <si>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</si>
  <si>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</si>
  <si>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</si>
  <si>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</si>
  <si>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</si>
  <si>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</si>
  <si>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</si>
  <si>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</si>
  <si>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</si>
  <si>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</si>
  <si>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</si>
  <si>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</si>
  <si>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</si>
  <si>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</si>
  <si>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</si>
  <si>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</si>
  <si>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</si>
  <si>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</si>
  <si>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</si>
  <si>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</si>
  <si>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</si>
  <si>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</si>
  <si>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</si>
  <si>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</si>
  <si>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</si>
  <si>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</si>
  <si>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</si>
  <si>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</si>
  <si>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</si>
  <si>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</si>
  <si>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</si>
  <si>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</si>
  <si>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</si>
  <si>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</si>
  <si>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</si>
  <si>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</si>
  <si>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</si>
  <si>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</si>
  <si>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</si>
  <si>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</si>
  <si>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</si>
  <si>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</si>
  <si>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</si>
  <si>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</si>
  <si>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</si>
  <si>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</si>
  <si>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</si>
  <si>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</si>
  <si>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</si>
  <si>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</si>
  <si>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</si>
  <si>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</si>
  <si>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</si>
  <si>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</si>
  <si>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</si>
  <si>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</si>
  <si>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</si>
  <si>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</si>
  <si>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</si>
  <si>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</si>
  <si>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</si>
  <si>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</si>
  <si>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</si>
  <si>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</si>
  <si>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</si>
  <si>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</si>
  <si>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</si>
  <si>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</si>
  <si>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</si>
  <si>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</si>
  <si>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</si>
  <si>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</si>
  <si>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</si>
  <si>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</si>
  <si>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</si>
  <si>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</si>
  <si>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</si>
  <si>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</si>
  <si>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</si>
  <si>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</si>
  <si>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</si>
  <si>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</si>
  <si>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</si>
  <si>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</si>
  <si>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</si>
  <si>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</si>
  <si>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</si>
  <si>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</si>
  <si>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</si>
  <si>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</si>
  <si>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</si>
  <si>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</si>
  <si>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</si>
  <si>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</si>
  <si>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</si>
  <si>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</si>
  <si>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</si>
  <si>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</si>
  <si>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</si>
  <si>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</si>
  <si>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</si>
  <si>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</si>
  <si>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</si>
  <si>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</si>
  <si>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</si>
  <si>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</si>
  <si>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</si>
  <si>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</si>
  <si>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</si>
  <si>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</si>
  <si>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</si>
  <si>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</si>
  <si>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</si>
  <si>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</si>
  <si>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</si>
  <si>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</si>
  <si>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</si>
  <si>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</si>
  <si>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</si>
  <si>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</si>
  <si>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</si>
  <si>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</si>
  <si>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</si>
  <si>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</si>
  <si>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</si>
  <si>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</si>
  <si>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</si>
  <si>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</si>
  <si>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</si>
  <si>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</si>
  <si>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</si>
  <si>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</si>
  <si>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</si>
  <si>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</si>
  <si>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</si>
  <si>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</si>
  <si>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</si>
  <si>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</si>
  <si>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</si>
  <si>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</si>
  <si>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</si>
  <si>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</si>
  <si>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</si>
  <si>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</si>
  <si>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</si>
  <si>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</si>
  <si>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</si>
  <si>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</si>
  <si>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</si>
  <si>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</si>
  <si>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</si>
  <si>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</si>
  <si>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</si>
  <si>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</si>
  <si>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</si>
  <si>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</si>
  <si>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</si>
  <si>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</si>
  <si>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</si>
  <si>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</si>
  <si>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</si>
  <si>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</si>
  <si>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</si>
  <si>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</si>
  <si>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</si>
  <si>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</si>
  <si>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</si>
  <si>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</si>
  <si>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</si>
  <si>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</si>
  <si>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</si>
  <si>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</si>
  <si>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</si>
  <si>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</si>
  <si>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</si>
  <si>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</si>
  <si>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</si>
  <si>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</si>
  <si>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</si>
  <si>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</si>
  <si>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</si>
  <si>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</si>
  <si>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</si>
  <si>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</si>
  <si>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</si>
  <si>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</si>
  <si>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</si>
  <si>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</si>
  <si>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</si>
  <si>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</si>
  <si>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</si>
  <si>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</si>
  <si>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</si>
  <si>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</si>
  <si>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</si>
  <si>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</si>
  <si>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</si>
  <si>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</si>
  <si>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</si>
  <si>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</si>
  <si>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</si>
  <si>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</si>
  <si>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</si>
  <si>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</si>
  <si>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</si>
  <si>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</si>
  <si>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</si>
  <si>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</si>
  <si>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</si>
  <si>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</si>
  <si>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</si>
  <si>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</si>
  <si>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</si>
  <si>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</si>
  <si>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</si>
  <si>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</si>
  <si>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</si>
  <si>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</si>
  <si>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</si>
  <si>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</si>
  <si>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</si>
  <si>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</si>
  <si>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</si>
  <si>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</si>
  <si>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</si>
  <si>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</si>
  <si>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</si>
  <si>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</si>
  <si>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</si>
  <si>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</si>
  <si>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</si>
  <si>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</si>
  <si>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</si>
  <si>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</si>
  <si>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</si>
  <si>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</si>
  <si>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</si>
  <si>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</si>
  <si>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</si>
  <si>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</si>
  <si>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</si>
  <si>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</si>
  <si>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</si>
  <si>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</si>
  <si>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</si>
  <si>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</si>
  <si>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</si>
  <si>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</si>
  <si>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</si>
  <si>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</si>
  <si>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</si>
  <si>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</si>
  <si>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</si>
  <si>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</si>
  <si>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</si>
  <si>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</si>
  <si>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</si>
  <si>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</si>
  <si>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</si>
  <si>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</si>
  <si>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</si>
  <si>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</si>
  <si>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</si>
  <si>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</si>
  <si>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</si>
  <si>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</si>
  <si>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</si>
  <si>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</si>
  <si>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</si>
  <si>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</si>
  <si>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</si>
  <si>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</si>
  <si>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</si>
  <si>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</si>
  <si>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</si>
  <si>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</si>
  <si>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</si>
  <si>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</si>
  <si>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</si>
  <si>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</si>
  <si>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</si>
  <si>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</si>
  <si>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</si>
  <si>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</si>
  <si>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</si>
  <si>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</si>
  <si>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</si>
  <si>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</si>
  <si>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</si>
  <si>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</si>
  <si>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</si>
  <si>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</si>
  <si>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</si>
  <si>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</si>
  <si>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</si>
  <si>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</si>
  <si>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</si>
  <si>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</si>
  <si>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</si>
  <si>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</si>
  <si>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</si>
  <si>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</si>
  <si>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</si>
  <si>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</si>
  <si>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</si>
  <si>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</si>
  <si>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</si>
  <si>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</si>
  <si>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</si>
  <si>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</si>
  <si>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</si>
  <si>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</si>
  <si>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</si>
  <si>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</si>
  <si>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</si>
  <si>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</si>
  <si>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</si>
  <si>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</si>
  <si>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</si>
  <si>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</si>
  <si>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</si>
  <si>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</si>
  <si>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</si>
  <si>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</si>
  <si>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</si>
  <si>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</si>
  <si>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</si>
  <si>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</si>
  <si>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</si>
  <si>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</si>
  <si>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</si>
  <si>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</si>
  <si>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</si>
  <si>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</si>
  <si>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</si>
  <si>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</si>
  <si>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</si>
  <si>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</si>
  <si>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</si>
  <si>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</si>
  <si>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</si>
  <si>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</si>
  <si>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</si>
  <si>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</si>
  <si>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</si>
  <si>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</si>
  <si>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</si>
  <si>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</si>
  <si>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</si>
  <si>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</si>
  <si>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</si>
  <si>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</si>
  <si>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</si>
  <si>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</si>
  <si>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</si>
  <si>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</si>
  <si>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</si>
  <si>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</si>
  <si>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</si>
  <si>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</si>
  <si>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</si>
  <si>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</si>
  <si>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</si>
  <si>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</si>
  <si>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</si>
  <si>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</si>
  <si>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</si>
  <si>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</si>
  <si>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</si>
  <si>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</si>
  <si>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</si>
  <si>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</si>
  <si>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</si>
  <si>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</si>
  <si>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</si>
  <si>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</si>
  <si>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</si>
  <si>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</si>
  <si>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</si>
  <si>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</si>
  <si>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</si>
  <si>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</si>
  <si>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</si>
  <si>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</si>
  <si>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</si>
  <si>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</si>
  <si>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</si>
  <si>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</si>
  <si>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</si>
  <si>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</si>
  <si>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</si>
  <si>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</si>
  <si>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</si>
  <si>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</si>
  <si>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</si>
  <si>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</si>
  <si>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</si>
  <si>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</si>
  <si>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</si>
  <si>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</si>
  <si>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</si>
  <si>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</si>
  <si>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</si>
  <si>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</si>
  <si>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</si>
  <si>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</si>
  <si>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</si>
  <si>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</si>
  <si>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</si>
  <si>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</si>
  <si>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</si>
  <si>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</si>
  <si>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</si>
  <si>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</si>
  <si>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</si>
  <si>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</si>
  <si>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</si>
  <si>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</si>
  <si>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</si>
  <si>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</si>
  <si>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</si>
  <si>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</si>
  <si>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</si>
  <si>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</si>
  <si>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</si>
  <si>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</si>
  <si>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</si>
  <si>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</si>
  <si>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</si>
  <si>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</si>
  <si>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</si>
  <si>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</si>
  <si>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</si>
  <si>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</si>
  <si>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</si>
  <si>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</si>
  <si>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</si>
  <si>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</si>
  <si>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</si>
  <si>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</si>
  <si>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</si>
  <si>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</si>
  <si>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</si>
  <si>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</si>
  <si>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</si>
  <si>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</si>
  <si>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</si>
  <si>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</si>
  <si>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</si>
  <si>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</si>
  <si>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</si>
  <si>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</si>
  <si>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</si>
  <si>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</si>
  <si>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</si>
  <si>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</si>
  <si>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</si>
  <si>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</si>
  <si>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</si>
  <si>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</si>
  <si>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</si>
  <si>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</si>
  <si>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</si>
  <si>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</si>
  <si>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</si>
  <si>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</si>
  <si>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</si>
  <si>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</si>
  <si>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</si>
  <si>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</si>
  <si>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</si>
  <si>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</si>
  <si>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</si>
  <si>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</si>
  <si>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</si>
  <si>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</si>
  <si>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</si>
  <si>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</si>
  <si>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</si>
  <si>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</si>
  <si>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</si>
  <si>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</si>
  <si>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</si>
  <si>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</si>
  <si>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</si>
  <si>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</si>
  <si>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</si>
  <si>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</si>
  <si>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</si>
  <si>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</si>
  <si>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</si>
  <si>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</si>
  <si>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</si>
  <si>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</si>
  <si>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</si>
  <si>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</si>
  <si>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</si>
  <si>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</si>
  <si>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</si>
  <si>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</si>
  <si>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</si>
  <si>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</si>
  <si>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</si>
  <si>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</si>
  <si>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</si>
  <si>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</si>
  <si>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</si>
  <si>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</si>
  <si>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</si>
  <si>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</si>
  <si>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</si>
  <si>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</si>
  <si>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</si>
  <si>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</si>
  <si>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</si>
  <si>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</si>
  <si>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</si>
  <si>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</si>
  <si>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</si>
  <si>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</si>
  <si>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</si>
  <si>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</si>
  <si>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</si>
  <si>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</si>
  <si>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</si>
  <si>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</si>
  <si>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</si>
  <si>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</si>
  <si>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</si>
  <si>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</si>
  <si>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</si>
  <si>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</si>
  <si>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</si>
  <si>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</si>
  <si>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</si>
  <si>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</si>
  <si>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</si>
  <si>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</si>
  <si>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</si>
  <si>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</si>
  <si>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</si>
  <si>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</si>
  <si>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</si>
  <si>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</si>
  <si>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</si>
  <si>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</si>
  <si>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</si>
  <si>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</si>
  <si>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</si>
  <si>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</si>
  <si>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</si>
  <si>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</si>
  <si>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</si>
  <si>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</si>
  <si>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</si>
  <si>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</si>
  <si>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</si>
  <si>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</si>
  <si>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</si>
  <si>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</si>
  <si>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</si>
  <si>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</si>
  <si>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</si>
  <si>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</si>
  <si>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</si>
  <si>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</si>
  <si>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</si>
  <si>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</si>
  <si>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</si>
  <si>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</si>
  <si>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</si>
  <si>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</si>
  <si>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</si>
  <si>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</si>
  <si>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</si>
  <si>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</si>
  <si>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</si>
  <si>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</si>
  <si>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</si>
  <si>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</si>
  <si>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</si>
  <si>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</si>
  <si>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</si>
  <si>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</si>
  <si>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</si>
  <si>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</si>
  <si>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</si>
  <si>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</si>
  <si>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</si>
  <si>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</si>
  <si>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</si>
  <si>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</si>
  <si>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</si>
  <si>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</si>
  <si>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</si>
  <si>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</si>
  <si>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</si>
  <si>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</si>
  <si>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</si>
  <si>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</si>
  <si>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</si>
  <si>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</si>
  <si>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</si>
  <si>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</si>
  <si>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</si>
  <si>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</si>
  <si>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</si>
  <si>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</si>
  <si>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</si>
  <si>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</si>
  <si>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</si>
  <si>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</si>
  <si>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</si>
  <si>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</si>
  <si>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</si>
  <si>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</si>
  <si>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</si>
  <si>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</si>
  <si>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</si>
  <si>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</si>
  <si>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</si>
  <si>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</si>
  <si>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</si>
  <si>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</si>
  <si>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</si>
  <si>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</si>
  <si>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</si>
  <si>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</si>
  <si>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</si>
  <si>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</si>
  <si>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</si>
  <si>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</si>
  <si>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</si>
  <si>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</si>
  <si>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</si>
  <si>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</si>
  <si>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</si>
  <si>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</si>
  <si>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</si>
  <si>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</si>
  <si>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</si>
  <si>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</si>
  <si>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</si>
  <si>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</si>
  <si>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</si>
  <si>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</si>
  <si>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</si>
  <si>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</si>
  <si>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</si>
  <si>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</si>
  <si>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</si>
  <si>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</si>
  <si>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</si>
  <si>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</si>
  <si>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</si>
  <si>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</si>
  <si>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</si>
  <si>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</si>
  <si>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</si>
  <si>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</si>
  <si>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</si>
  <si>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</si>
  <si>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</si>
  <si>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</si>
  <si>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</si>
  <si>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</si>
  <si>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</si>
  <si>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</si>
  <si>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</si>
  <si>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</si>
  <si>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</si>
  <si>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</si>
  <si>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</si>
  <si>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</si>
  <si>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</si>
  <si>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</si>
  <si>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</si>
  <si>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</si>
  <si>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</si>
  <si>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</si>
  <si>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</si>
  <si>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</si>
  <si>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</si>
  <si>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</si>
  <si>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</si>
  <si>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</si>
  <si>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</si>
  <si>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</si>
  <si>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</si>
  <si>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</si>
  <si>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</si>
  <si>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</si>
  <si>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</si>
  <si>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</si>
  <si>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</si>
  <si>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</si>
  <si>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</si>
  <si>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</si>
  <si>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</si>
  <si>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</si>
  <si>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</si>
  <si>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</si>
  <si>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</si>
  <si>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</si>
  <si>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</si>
  <si>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</si>
  <si>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</si>
  <si>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</si>
  <si>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</si>
  <si>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</si>
  <si>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</si>
  <si>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</si>
  <si>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</si>
  <si>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</si>
  <si>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</si>
  <si>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</si>
  <si>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</si>
  <si>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</si>
  <si>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</si>
  <si>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</si>
  <si>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</si>
  <si>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</si>
  <si>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</si>
  <si>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</si>
  <si>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</si>
  <si>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</si>
  <si>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</si>
  <si>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</si>
  <si>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</si>
  <si>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</si>
  <si>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</si>
  <si>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</si>
  <si>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</si>
  <si>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</si>
  <si>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</si>
  <si>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</si>
  <si>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</si>
  <si>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</si>
  <si>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</si>
  <si>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</si>
  <si>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</si>
  <si>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</si>
  <si>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</si>
  <si>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</si>
  <si>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</si>
  <si>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</si>
  <si>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</si>
  <si>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</si>
  <si>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</si>
  <si>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</si>
  <si>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</si>
  <si>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</si>
  <si>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</si>
  <si>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</si>
  <si>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</si>
  <si>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</si>
  <si>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</si>
  <si>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</si>
  <si>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</si>
  <si>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</si>
  <si>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</si>
  <si>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</si>
  <si>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</si>
  <si>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</si>
  <si>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</si>
  <si>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</si>
  <si>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</si>
  <si>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</si>
  <si>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</si>
  <si>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</si>
  <si>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</si>
  <si>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</si>
  <si>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</si>
  <si>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</si>
  <si>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</si>
  <si>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</si>
  <si>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</si>
  <si>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</si>
  <si>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</si>
  <si>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</si>
  <si>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</si>
  <si>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</si>
  <si>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</si>
  <si>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</si>
  <si>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</si>
  <si>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</si>
  <si>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</si>
  <si>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</si>
  <si>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</si>
  <si>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</si>
  <si>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</si>
  <si>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</si>
  <si>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</si>
  <si>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</si>
  <si>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</si>
  <si>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</si>
  <si>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</si>
  <si>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</si>
  <si>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</si>
  <si>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</si>
  <si>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</si>
  <si>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</si>
  <si>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</si>
  <si>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</si>
  <si>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</si>
  <si>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</si>
  <si>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</si>
  <si>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</si>
  <si>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</si>
  <si>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</si>
  <si>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</si>
  <si>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</si>
  <si>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</si>
  <si>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</si>
  <si>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</si>
  <si>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</si>
  <si>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</si>
  <si>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</si>
  <si>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</si>
  <si>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</si>
  <si>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</si>
  <si>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</si>
  <si>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</si>
  <si>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</si>
  <si>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</si>
  <si>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</si>
  <si>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</si>
  <si>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</si>
  <si>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</si>
  <si>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</si>
  <si>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</si>
  <si>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</si>
  <si>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</si>
  <si>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</si>
  <si>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</si>
  <si>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</si>
  <si>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</si>
  <si>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</si>
  <si>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</si>
  <si>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</si>
  <si>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</si>
  <si>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</si>
  <si>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</si>
  <si>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</si>
  <si>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</si>
  <si>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</si>
  <si>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</si>
  <si>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</si>
  <si>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</si>
  <si>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</si>
  <si>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</si>
  <si>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</si>
  <si>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</si>
  <si>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</si>
  <si>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</si>
  <si>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</si>
  <si>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</si>
  <si>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</si>
  <si>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</si>
  <si>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</si>
  <si>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</si>
  <si>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</si>
  <si>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</si>
  <si>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</si>
  <si>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</si>
  <si>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</si>
  <si>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</si>
  <si>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</si>
  <si>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</si>
  <si>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</si>
  <si>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</si>
  <si>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</si>
  <si>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</si>
  <si>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</si>
  <si>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</si>
  <si>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</si>
  <si>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</si>
  <si>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</si>
  <si>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</si>
  <si>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</si>
  <si>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</si>
  <si>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</si>
  <si>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</si>
  <si>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</si>
  <si>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</si>
  <si>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</si>
  <si>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</si>
  <si>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</si>
  <si>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</si>
  <si>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</si>
  <si>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</si>
  <si>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</si>
  <si>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</si>
  <si>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</si>
  <si>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</si>
  <si>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</si>
  <si>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</si>
  <si>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</si>
  <si>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</si>
  <si>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</si>
  <si>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</si>
  <si>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</si>
  <si>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</si>
  <si>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</si>
  <si>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</si>
  <si>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</si>
  <si>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</si>
  <si>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</si>
  <si>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</si>
  <si>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</si>
  <si>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</si>
  <si>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</si>
  <si>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</si>
  <si>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</si>
  <si>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</si>
  <si>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</si>
  <si>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</si>
  <si>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</si>
  <si>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</si>
  <si>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</si>
  <si>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</si>
  <si>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</si>
  <si>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</si>
  <si>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</si>
  <si>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</si>
  <si>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</si>
  <si>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</si>
  <si>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</si>
  <si>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</si>
  <si>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</si>
  <si>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</si>
  <si>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</si>
  <si>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</si>
  <si>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</si>
  <si>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</si>
  <si>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</si>
  <si>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</si>
  <si>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</si>
  <si>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</si>
  <si>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</si>
  <si>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</si>
  <si>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</si>
  <si>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</si>
  <si>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</si>
  <si>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</si>
  <si>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</si>
  <si>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</si>
  <si>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</si>
  <si>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</si>
  <si>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</si>
  <si>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</si>
  <si>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</si>
  <si>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</si>
  <si>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</si>
  <si>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</si>
  <si>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</si>
  <si>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</si>
  <si>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</si>
  <si>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</si>
  <si>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</si>
  <si>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</si>
  <si>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</si>
  <si>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</si>
  <si>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</si>
  <si>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</si>
  <si>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</si>
  <si>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</si>
  <si>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</si>
  <si>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</si>
  <si>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</si>
  <si>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</si>
  <si>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</si>
  <si>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</si>
  <si>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</si>
  <si>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</si>
  <si>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</si>
  <si>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</si>
  <si>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</si>
  <si>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</si>
  <si>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</si>
  <si>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</si>
  <si>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</si>
  <si>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</si>
  <si>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</si>
  <si>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</si>
  <si>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</si>
  <si>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</si>
  <si>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</si>
  <si>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</si>
  <si>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</si>
  <si>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</si>
  <si>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</si>
  <si>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</si>
  <si>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</si>
  <si>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</si>
  <si>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</si>
  <si>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</si>
  <si>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</si>
  <si>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</si>
  <si>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</si>
  <si>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</si>
  <si>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</si>
  <si>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</si>
  <si>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</si>
  <si>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</si>
  <si>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</si>
  <si>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</si>
  <si>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</si>
  <si>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</si>
  <si>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</si>
  <si>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</si>
  <si>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</si>
  <si>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</si>
  <si>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</si>
  <si>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</si>
  <si>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</si>
  <si>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</si>
  <si>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</si>
  <si>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</si>
  <si>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</si>
  <si>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</si>
  <si>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</si>
  <si>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</si>
  <si>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</si>
  <si>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</si>
  <si>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</si>
  <si>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</si>
  <si>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</si>
  <si>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</si>
  <si>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</si>
  <si>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</si>
  <si>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</si>
  <si>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</si>
  <si>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</si>
  <si>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</si>
  <si>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</si>
  <si>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</si>
  <si>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</si>
  <si>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</si>
  <si>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</si>
  <si>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</si>
  <si>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</si>
  <si>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</si>
  <si>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</si>
  <si>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</si>
  <si>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</si>
  <si>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</si>
  <si>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</si>
  <si>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</si>
  <si>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</si>
  <si>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</si>
  <si>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</si>
  <si>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</si>
  <si>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</si>
  <si>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</si>
  <si>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</si>
  <si>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</si>
  <si>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</si>
  <si>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</si>
  <si>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</si>
  <si>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</si>
  <si>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</si>
  <si>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</si>
  <si>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</si>
  <si>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</si>
  <si>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</si>
  <si>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</si>
  <si>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</si>
  <si>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</si>
  <si>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</si>
  <si>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</si>
  <si>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</si>
  <si>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</si>
  <si>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</si>
  <si>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</si>
  <si>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</si>
  <si>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</si>
  <si>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</si>
  <si>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</si>
  <si>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</si>
  <si>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</si>
  <si>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</si>
  <si>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</si>
  <si>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</si>
  <si>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</si>
  <si>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</si>
  <si>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</si>
  <si>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</si>
  <si>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</si>
  <si>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</si>
  <si>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</si>
  <si>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</si>
  <si>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</si>
  <si>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</si>
  <si>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</si>
  <si>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</si>
  <si>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</si>
  <si>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</si>
  <si>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</si>
  <si>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</si>
  <si>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</si>
  <si>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</si>
  <si>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</si>
  <si>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</si>
  <si>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</si>
  <si>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</si>
  <si>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</si>
  <si>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</si>
  <si>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</si>
  <si>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</si>
  <si>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</si>
  <si>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</si>
  <si>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</si>
  <si>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</si>
  <si>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</si>
  <si>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</si>
  <si>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</si>
  <si>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</si>
  <si>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</si>
  <si>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</si>
  <si>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</si>
  <si>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</si>
  <si>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</si>
  <si>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</si>
  <si>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</si>
  <si>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</si>
  <si>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</si>
  <si>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</si>
  <si>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</si>
  <si>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</si>
  <si>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</si>
  <si>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</si>
  <si>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</si>
  <si>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</si>
  <si>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</si>
  <si>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</si>
  <si>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</si>
  <si>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</si>
  <si>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</si>
  <si>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</si>
  <si>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</si>
  <si>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</si>
  <si>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</si>
  <si>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</si>
  <si>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</si>
  <si>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</si>
  <si>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</si>
  <si>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</si>
  <si>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</si>
  <si>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</si>
  <si>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</si>
  <si>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</si>
  <si>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</si>
  <si>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</si>
  <si>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</si>
  <si>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</si>
  <si>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</si>
  <si>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</si>
  <si>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</si>
  <si>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</si>
  <si>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</si>
  <si>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</si>
  <si>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</si>
  <si>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</si>
  <si>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</si>
  <si>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</si>
  <si>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</si>
  <si>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</si>
  <si>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</si>
  <si>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</si>
  <si>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</si>
  <si>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</si>
  <si>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</si>
  <si>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</si>
  <si>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</si>
  <si>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</si>
  <si>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</si>
  <si>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</si>
  <si>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</si>
  <si>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</si>
  <si>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</si>
  <si>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</si>
  <si>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</si>
  <si>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</si>
  <si>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</si>
  <si>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</si>
  <si>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</si>
  <si>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</si>
  <si>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</si>
  <si>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</si>
  <si>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</si>
  <si>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</si>
  <si>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</si>
  <si>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</si>
  <si>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</si>
  <si>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</si>
  <si>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</si>
  <si>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</si>
  <si>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</si>
  <si>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</si>
  <si>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</si>
  <si>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</si>
  <si>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</si>
  <si>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</si>
  <si>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</si>
  <si>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</si>
  <si>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</si>
  <si>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</si>
  <si>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</si>
  <si>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</si>
  <si>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</si>
  <si>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</si>
  <si>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</si>
  <si>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</si>
  <si>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</si>
  <si>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</si>
  <si>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</si>
  <si>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</si>
  <si>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</si>
  <si>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</si>
  <si>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</si>
  <si>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</si>
  <si>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</si>
  <si>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</si>
  <si>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</si>
  <si>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</si>
  <si>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</si>
  <si>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</si>
  <si>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</si>
  <si>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</si>
  <si>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</si>
  <si>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</si>
  <si>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</si>
  <si>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</si>
  <si>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</si>
  <si>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</si>
  <si>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</si>
  <si>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</si>
  <si>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</si>
  <si>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</si>
  <si>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</si>
  <si>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</si>
  <si>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</si>
  <si>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</si>
  <si>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</si>
  <si>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</si>
  <si>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</si>
  <si>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</si>
  <si>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</si>
  <si>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</si>
  <si>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</si>
  <si>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</si>
  <si>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</si>
  <si>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</si>
  <si>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</si>
  <si>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</si>
  <si>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</si>
  <si>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</si>
  <si>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</si>
  <si>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</si>
  <si>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</si>
  <si>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</si>
  <si>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</si>
  <si>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</si>
  <si>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</si>
  <si>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</si>
  <si>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</si>
  <si>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</si>
  <si>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</si>
  <si>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</si>
  <si>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</si>
  <si>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</si>
  <si>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</si>
  <si>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</si>
  <si>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</si>
  <si>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</si>
  <si>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</si>
  <si>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</si>
  <si>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</si>
  <si>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</si>
  <si>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</si>
  <si>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</si>
  <si>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</si>
  <si>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</si>
  <si>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</si>
  <si>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</si>
  <si>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</si>
  <si>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</si>
  <si>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</si>
  <si>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</si>
  <si>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</si>
  <si>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</si>
  <si>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</si>
  <si>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</si>
  <si>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</si>
  <si>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</si>
  <si>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</si>
  <si>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</si>
  <si>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</si>
  <si>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</si>
  <si>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</si>
  <si>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</si>
  <si>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</si>
  <si>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</si>
  <si>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</si>
  <si>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</si>
  <si>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</si>
  <si>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</si>
  <si>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</si>
  <si>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</si>
  <si>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</si>
  <si>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</si>
  <si>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</si>
  <si>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</si>
  <si>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</si>
  <si>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</si>
  <si>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</si>
  <si>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</si>
  <si>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</si>
  <si>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</si>
  <si>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</si>
  <si>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</si>
  <si>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</si>
  <si>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</si>
  <si>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</si>
  <si>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</si>
  <si>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</si>
  <si>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</si>
  <si>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</si>
  <si>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</si>
  <si>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</si>
  <si>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</si>
  <si>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</si>
  <si>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</si>
  <si>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</si>
  <si>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</si>
  <si>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</si>
  <si>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</si>
  <si>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</si>
  <si>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</si>
  <si>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</si>
  <si>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</si>
  <si>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</si>
  <si>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</si>
  <si>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</si>
  <si>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</si>
  <si>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</si>
  <si>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</si>
  <si>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</si>
  <si>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</si>
  <si>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</si>
  <si>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</si>
  <si>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</si>
  <si>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</si>
  <si>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</si>
  <si>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</si>
  <si>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</si>
  <si>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</si>
  <si>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</si>
  <si>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</si>
  <si>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</si>
  <si>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</si>
  <si>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</si>
  <si>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</si>
  <si>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</si>
  <si>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</si>
  <si>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</si>
  <si>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</si>
  <si>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</si>
  <si>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</si>
  <si>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</si>
  <si>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</si>
  <si>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</si>
  <si>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</si>
  <si>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</si>
  <si>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</si>
  <si>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</si>
  <si>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</si>
  <si>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</si>
  <si>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</si>
  <si>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</si>
  <si>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</si>
  <si>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</si>
  <si>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</si>
  <si>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</si>
  <si>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</si>
  <si>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</si>
  <si>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</si>
  <si>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</si>
  <si>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</si>
  <si>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</si>
  <si>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</si>
  <si>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</si>
  <si>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</si>
  <si>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</si>
  <si>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</si>
  <si>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</si>
  <si>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</si>
  <si>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</si>
  <si>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</si>
  <si>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</si>
  <si>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</si>
  <si>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</si>
  <si>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</si>
  <si>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</si>
  <si>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</si>
  <si>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</si>
  <si>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</si>
  <si>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</si>
  <si>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</si>
  <si>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</si>
  <si>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</si>
  <si>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</si>
  <si>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</si>
  <si>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</si>
  <si>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</si>
  <si>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</si>
  <si>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</si>
  <si>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</si>
  <si>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</si>
  <si>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</si>
  <si>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</si>
  <si>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</si>
  <si>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</si>
  <si>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</si>
  <si>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</si>
  <si>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</si>
  <si>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</si>
  <si>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</si>
  <si>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</si>
  <si>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</si>
  <si>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</si>
  <si>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</si>
  <si>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</si>
  <si>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</si>
  <si>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</si>
  <si>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</si>
  <si>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</si>
  <si>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</si>
  <si>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</si>
  <si>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</si>
  <si>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</si>
  <si>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</si>
  <si>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</si>
  <si>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</si>
  <si>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</si>
  <si>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</si>
  <si>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</si>
  <si>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</si>
  <si>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</si>
  <si>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</si>
  <si>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</si>
  <si>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</si>
  <si>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</si>
  <si>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</si>
  <si>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</si>
  <si>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</si>
  <si>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</si>
  <si>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</si>
  <si>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</si>
  <si>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</si>
  <si>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</si>
  <si>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</si>
  <si>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</si>
  <si>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</si>
  <si>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</si>
  <si>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</si>
  <si>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</si>
  <si>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</si>
  <si>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</si>
  <si>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</si>
  <si>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</si>
  <si>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</si>
  <si>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</si>
  <si>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</si>
  <si>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</si>
  <si>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</si>
  <si>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</si>
  <si>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</si>
  <si>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</si>
  <si>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</si>
  <si>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</si>
  <si>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</si>
  <si>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</si>
  <si>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</si>
  <si>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</si>
  <si>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</si>
  <si>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</si>
  <si>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</si>
  <si>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</si>
  <si>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</si>
  <si>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</si>
  <si>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</si>
  <si>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</si>
  <si>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</si>
  <si>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</si>
  <si>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</si>
  <si>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</si>
  <si>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</si>
  <si>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</si>
  <si>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</si>
  <si>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</si>
  <si>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</si>
  <si>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</si>
  <si>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</si>
  <si>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</si>
  <si>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</si>
  <si>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</si>
  <si>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</si>
  <si>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</si>
  <si>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</si>
  <si>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</si>
  <si>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</si>
  <si>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</si>
  <si>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</si>
  <si>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</si>
  <si>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</si>
  <si>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</si>
  <si>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</si>
  <si>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</si>
  <si>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</si>
  <si>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</si>
  <si>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</si>
  <si>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</si>
  <si>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</si>
  <si>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</si>
  <si>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</si>
  <si>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</si>
  <si>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</si>
  <si>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</si>
  <si>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</si>
  <si>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</si>
  <si>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</si>
  <si>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</si>
  <si>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</si>
  <si>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</si>
  <si>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</si>
  <si>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</si>
  <si>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</si>
  <si>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</si>
  <si>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</si>
  <si>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</si>
  <si>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</si>
  <si>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</si>
  <si>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</si>
  <si>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</si>
  <si>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</si>
  <si>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</si>
  <si>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</si>
  <si>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</si>
  <si>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</si>
  <si>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</si>
  <si>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</si>
  <si>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</si>
  <si>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</si>
  <si>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</si>
  <si>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</si>
  <si>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</si>
  <si>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</si>
  <si>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</si>
  <si>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</si>
  <si>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</si>
  <si>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</si>
  <si>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</si>
  <si>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</si>
  <si>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</si>
  <si>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</si>
  <si>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</si>
  <si>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</si>
  <si>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</si>
  <si>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</si>
  <si>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</si>
  <si>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</si>
  <si>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</si>
  <si>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</si>
  <si>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</si>
  <si>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</si>
  <si>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</si>
  <si>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</si>
  <si>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</si>
  <si>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</si>
  <si>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</si>
  <si>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</si>
  <si>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</si>
  <si>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</si>
  <si>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</si>
  <si>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</si>
  <si>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</si>
  <si>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</si>
  <si>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</si>
  <si>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</si>
  <si>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</si>
  <si>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</si>
  <si>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</si>
  <si>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</si>
  <si>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</si>
  <si>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</si>
  <si>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</si>
  <si>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</si>
  <si>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</si>
  <si>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</si>
  <si>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</si>
  <si>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</si>
  <si>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</si>
  <si>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</si>
  <si>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</si>
  <si>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</si>
  <si>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</si>
  <si>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</si>
  <si>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</si>
  <si>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</si>
  <si>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</si>
  <si>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</si>
  <si>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</si>
  <si>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</si>
  <si>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</si>
  <si>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</si>
  <si>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</si>
  <si>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</si>
  <si>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</si>
  <si>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</si>
  <si>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</si>
  <si>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</si>
  <si>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</si>
  <si>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</si>
  <si>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</si>
  <si>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</si>
  <si>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</si>
  <si>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</si>
  <si>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</si>
  <si>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</si>
  <si>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</si>
  <si>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</si>
  <si>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</si>
  <si>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</si>
  <si>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</si>
  <si>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</si>
  <si>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</si>
  <si>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</si>
  <si>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</si>
  <si>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</si>
  <si>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</si>
  <si>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</si>
  <si>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</si>
  <si>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</si>
  <si>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</si>
  <si>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</si>
  <si>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</si>
  <si>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</si>
  <si>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</si>
  <si>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</si>
  <si>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</si>
  <si>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</si>
  <si>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</si>
  <si>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</si>
  <si>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</si>
  <si>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</si>
  <si>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</si>
  <si>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</si>
  <si>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</si>
  <si>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</si>
  <si>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</si>
  <si>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</si>
  <si>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</si>
  <si>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</si>
  <si>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</si>
  <si>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</si>
  <si>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</si>
  <si>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</si>
  <si>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</si>
  <si>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</si>
  <si>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</si>
  <si>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</si>
  <si>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</si>
  <si>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</si>
  <si>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</si>
  <si>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</si>
  <si>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</si>
  <si>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</si>
  <si>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</si>
  <si>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</si>
  <si>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</si>
  <si>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</si>
  <si>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</si>
  <si>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</si>
  <si>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</si>
  <si>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</si>
  <si>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</si>
  <si>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</si>
  <si>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</si>
  <si>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</si>
  <si>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</si>
  <si>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</si>
  <si>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</si>
  <si>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</si>
  <si>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</si>
  <si>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</si>
  <si>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</si>
  <si>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</si>
  <si>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</si>
  <si>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</si>
  <si>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</si>
  <si>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</si>
  <si>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</si>
  <si>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</si>
  <si>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</si>
  <si>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</si>
  <si>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</si>
  <si>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</si>
  <si>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</si>
  <si>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</si>
  <si>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</si>
  <si>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</si>
  <si>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</si>
  <si>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</si>
  <si>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</si>
  <si>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</si>
  <si>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</si>
  <si>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</si>
  <si>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</si>
  <si>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</si>
  <si>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</si>
  <si>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</si>
  <si>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</si>
  <si>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</si>
  <si>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</si>
  <si>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</si>
  <si>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</si>
  <si>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</si>
  <si>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</si>
  <si>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</si>
  <si>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</si>
  <si>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</si>
  <si>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</si>
  <si>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</si>
  <si>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</si>
  <si>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</si>
  <si>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</si>
  <si>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</si>
  <si>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</si>
  <si>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</si>
  <si>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</si>
  <si>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</si>
  <si>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</si>
  <si>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</si>
  <si>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</si>
  <si>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</si>
  <si>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</si>
  <si>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</si>
  <si>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</si>
  <si>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</si>
  <si>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</si>
  <si>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</si>
  <si>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</si>
  <si>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</si>
  <si>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</si>
  <si>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</si>
  <si>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</si>
  <si>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</si>
  <si>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</si>
  <si>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</si>
  <si>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</si>
  <si>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</si>
  <si>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</si>
  <si>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</si>
  <si>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</si>
  <si>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</si>
  <si>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</si>
  <si>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</si>
  <si>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</si>
  <si>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</si>
  <si>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</si>
  <si>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</si>
  <si>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</si>
  <si>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</si>
  <si>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</si>
  <si>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</si>
  <si>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</si>
  <si>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</si>
  <si>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</si>
  <si>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</si>
  <si>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</si>
  <si>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</si>
  <si>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</si>
  <si>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</si>
  <si>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</si>
  <si>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</si>
  <si>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</si>
  <si>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</si>
  <si>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</si>
  <si>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</si>
  <si>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</si>
  <si>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</si>
  <si>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</si>
  <si>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</si>
  <si>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</si>
  <si>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</si>
  <si>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</si>
  <si>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</si>
  <si>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</si>
  <si>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</si>
  <si>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</si>
  <si>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</si>
  <si>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</si>
  <si>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</si>
  <si>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</si>
  <si>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</si>
  <si>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</si>
  <si>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</si>
  <si>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</si>
  <si>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</si>
  <si>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</si>
  <si>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</si>
  <si>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</si>
  <si>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</si>
  <si>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</si>
  <si>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</si>
  <si>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</si>
  <si>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</si>
  <si>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</si>
  <si>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</si>
  <si>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</si>
  <si>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</si>
  <si>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</si>
  <si>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</si>
  <si>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</si>
  <si>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</si>
  <si>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</si>
  <si>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</si>
  <si>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</si>
  <si>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</si>
  <si>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</si>
  <si>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</si>
  <si>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</si>
  <si>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</si>
  <si>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</si>
  <si>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</si>
  <si>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</si>
  <si>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</si>
  <si>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</si>
  <si>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</si>
  <si>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</si>
  <si>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</si>
  <si>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</si>
  <si>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</si>
  <si>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</si>
  <si>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</si>
  <si>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</si>
  <si>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</si>
  <si>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</si>
  <si>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</si>
  <si>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</si>
  <si>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</si>
  <si>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</si>
  <si>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</si>
  <si>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</si>
  <si>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</si>
  <si>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</si>
  <si>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</si>
  <si>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</si>
  <si>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</si>
  <si>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</si>
  <si>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</si>
  <si>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</si>
  <si>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</si>
  <si>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</si>
  <si>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</si>
  <si>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</si>
  <si>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</si>
  <si>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</si>
  <si>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</si>
  <si>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</si>
  <si>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</si>
  <si>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</si>
  <si>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</si>
  <si>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</si>
  <si>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</si>
  <si>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</si>
  <si>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</si>
  <si>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</si>
  <si>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</si>
  <si>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</si>
  <si>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</si>
  <si>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</si>
  <si>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</si>
  <si>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</si>
  <si>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</si>
  <si>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</si>
  <si>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</si>
  <si>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</si>
  <si>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</si>
  <si>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</si>
  <si>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</si>
  <si>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</si>
  <si>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</si>
  <si>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</si>
  <si>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</si>
  <si>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</si>
  <si>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</si>
  <si>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</si>
  <si>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</si>
  <si>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</si>
  <si>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</si>
  <si>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</si>
  <si>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</si>
  <si>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</si>
  <si>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</si>
  <si>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</si>
  <si>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</si>
  <si>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</si>
  <si>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</si>
  <si>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</si>
  <si>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</si>
  <si>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</si>
  <si>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</si>
  <si>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</si>
  <si>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</si>
  <si>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</si>
  <si>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</si>
  <si>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</si>
  <si>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</si>
  <si>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</si>
  <si>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</si>
  <si>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</si>
  <si>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</si>
  <si>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</si>
  <si>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</si>
  <si>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</si>
  <si>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</si>
  <si>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</si>
  <si>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</si>
  <si>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</si>
  <si>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</si>
  <si>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</si>
  <si>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</si>
  <si>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</si>
  <si>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</si>
  <si>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</si>
  <si>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</si>
  <si>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</si>
  <si>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</si>
  <si>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</si>
  <si>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</si>
  <si>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</si>
  <si>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</si>
  <si>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</si>
  <si>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</si>
  <si>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</si>
  <si>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</si>
  <si>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</si>
  <si>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</si>
  <si>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</si>
  <si>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</si>
  <si>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</si>
  <si>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</si>
  <si>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</si>
  <si>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</si>
  <si>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</si>
  <si>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</si>
  <si>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</si>
  <si>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</si>
  <si>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</si>
  <si>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</si>
  <si>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</si>
  <si>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</si>
  <si>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</si>
  <si>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</si>
  <si>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</si>
  <si>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</si>
  <si>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</si>
  <si>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</si>
  <si>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</si>
  <si>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</si>
  <si>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</si>
  <si>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</si>
  <si>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</si>
  <si>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</si>
  <si>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</si>
  <si>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</si>
  <si>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</si>
  <si>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</si>
  <si>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</si>
  <si>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</si>
  <si>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</si>
  <si>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</si>
  <si>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</si>
  <si>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</si>
  <si>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</si>
  <si>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</si>
  <si>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</si>
  <si>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</si>
  <si>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</si>
  <si>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</si>
  <si>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</si>
  <si>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</si>
  <si>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</si>
  <si>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</si>
  <si>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</si>
  <si>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</si>
  <si>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</si>
  <si>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</si>
  <si>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</si>
  <si>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</si>
  <si>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</si>
  <si>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</si>
  <si>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</si>
  <si>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</si>
  <si>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</si>
  <si>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</si>
  <si>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</si>
  <si>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</si>
  <si>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</si>
  <si>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</si>
  <si>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</si>
  <si>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</si>
  <si>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</si>
  <si>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</si>
  <si>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</si>
  <si>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</si>
  <si>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</si>
  <si>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</si>
  <si>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</si>
  <si>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</si>
  <si>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</si>
  <si>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</si>
  <si>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</si>
  <si>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</si>
  <si>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</si>
  <si>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</si>
  <si>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</si>
  <si>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</si>
  <si>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</si>
  <si>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</si>
  <si>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</si>
  <si>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</si>
  <si>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</si>
  <si>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</si>
  <si>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</si>
  <si>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</si>
  <si>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</si>
  <si>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</si>
  <si>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</si>
  <si>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</si>
  <si>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</si>
  <si>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</si>
  <si>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</si>
  <si>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</si>
  <si>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</si>
  <si>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</si>
  <si>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</si>
  <si>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</si>
  <si>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</si>
  <si>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</si>
  <si>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</si>
  <si>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</si>
  <si>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</si>
  <si>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</si>
  <si>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</si>
  <si>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</si>
  <si>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</si>
  <si>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</si>
  <si>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</si>
  <si>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</si>
  <si>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</si>
  <si>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</si>
  <si>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</si>
  <si>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</si>
  <si>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</si>
  <si>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</si>
  <si>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</si>
  <si>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</si>
  <si>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</si>
  <si>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</si>
  <si>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</si>
  <si>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</si>
  <si>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</si>
  <si>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</si>
  <si>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</si>
  <si>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</si>
  <si>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</si>
  <si>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</si>
  <si>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</si>
  <si>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</si>
  <si>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</si>
  <si>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</si>
  <si>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</si>
  <si>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</si>
  <si>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</si>
  <si>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</si>
  <si>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</si>
  <si>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</si>
  <si>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</si>
  <si>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</si>
  <si>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</si>
  <si>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</si>
  <si>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</si>
  <si>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</si>
  <si>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</si>
  <si>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</si>
  <si>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</si>
  <si>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</si>
  <si>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</si>
  <si>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</si>
  <si>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</si>
  <si>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</si>
  <si>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</si>
  <si>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</si>
  <si>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</si>
  <si>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</si>
  <si>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</si>
  <si>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</si>
  <si>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</si>
  <si>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</si>
  <si>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</si>
  <si>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</si>
  <si>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</si>
  <si>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</si>
  <si>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</si>
  <si>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</si>
  <si>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</si>
  <si>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</si>
  <si>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</si>
  <si>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</si>
  <si>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</si>
  <si>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</si>
  <si>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</si>
  <si>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</si>
  <si>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</si>
  <si>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</si>
  <si>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</si>
  <si>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</si>
  <si>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</si>
  <si>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</si>
  <si>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</si>
  <si>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</si>
  <si>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</si>
  <si>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</si>
  <si>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</si>
  <si>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</si>
  <si>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</si>
  <si>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</si>
  <si>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</si>
  <si>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</si>
  <si>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</si>
  <si>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</si>
  <si>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</si>
  <si>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</si>
  <si>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</si>
  <si>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</si>
  <si>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</si>
  <si>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</si>
  <si>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</si>
  <si>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</si>
  <si>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</si>
  <si>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</si>
  <si>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</si>
  <si>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</si>
  <si>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</si>
  <si>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</si>
  <si>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</si>
  <si>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</si>
  <si>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</si>
  <si>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</si>
  <si>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</si>
  <si>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</si>
  <si>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</si>
  <si>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</si>
  <si>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</si>
  <si>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</si>
  <si>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</si>
  <si>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</si>
  <si>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</si>
  <si>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</si>
  <si>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</si>
  <si>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</si>
  <si>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</si>
  <si>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</si>
  <si>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</si>
  <si>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</si>
  <si>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</si>
  <si>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</si>
  <si>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</si>
  <si>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</si>
  <si>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</si>
  <si>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</si>
  <si>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</si>
  <si>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</si>
  <si>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</si>
  <si>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</si>
  <si>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</si>
  <si>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</si>
  <si>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</si>
  <si>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</si>
  <si>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</si>
  <si>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</si>
  <si>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</si>
  <si>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</si>
  <si>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</si>
  <si>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</si>
  <si>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</si>
  <si>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</si>
  <si>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</si>
  <si>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</si>
  <si>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</si>
  <si>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</si>
  <si>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</si>
  <si>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</si>
  <si>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</si>
  <si>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</si>
  <si>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</si>
  <si>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</si>
  <si>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</si>
  <si>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</si>
  <si>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</si>
  <si>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</si>
  <si>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</si>
  <si>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</si>
  <si>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</si>
  <si>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</si>
  <si>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</si>
  <si>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</si>
  <si>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</si>
  <si>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</si>
  <si>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</si>
  <si>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</si>
  <si>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</si>
  <si>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</si>
  <si>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</si>
  <si>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</si>
  <si>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</si>
  <si>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</si>
  <si>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</si>
  <si>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</si>
  <si>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</si>
  <si>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</si>
  <si>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</si>
  <si>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</si>
  <si>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</si>
  <si>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</si>
  <si>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</si>
  <si>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</si>
  <si>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</si>
  <si>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</si>
  <si>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</si>
  <si>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</si>
  <si>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</si>
  <si>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</si>
  <si>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</si>
  <si>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</si>
  <si>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</si>
  <si>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</si>
  <si>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</si>
  <si>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</si>
  <si>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</si>
  <si>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</si>
  <si>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</si>
  <si>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</si>
  <si>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</si>
  <si>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</si>
  <si>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</si>
  <si>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</si>
  <si>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</si>
  <si>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</si>
  <si>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</si>
  <si>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</si>
  <si>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</si>
  <si>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</si>
  <si>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</si>
  <si>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</si>
  <si>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</si>
  <si>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</si>
  <si>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</si>
  <si>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</si>
  <si>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</si>
  <si>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</si>
  <si>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</si>
  <si>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</si>
  <si>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</si>
  <si>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</si>
  <si>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</si>
  <si>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</si>
  <si>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</si>
  <si>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</si>
  <si>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</si>
  <si>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</si>
  <si>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</si>
  <si>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</si>
  <si>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</si>
  <si>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</si>
  <si>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</si>
  <si>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</si>
  <si>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</si>
  <si>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</si>
  <si>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</si>
  <si>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</si>
  <si>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</si>
  <si>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</si>
  <si>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</si>
  <si>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</si>
  <si>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</si>
  <si>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</si>
  <si>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</si>
  <si>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</si>
  <si>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</si>
  <si>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</si>
  <si>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</si>
  <si>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</si>
  <si>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</si>
  <si>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</si>
  <si>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</si>
  <si>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</si>
  <si>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</si>
  <si>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</si>
  <si>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</si>
  <si>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</si>
  <si>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</si>
  <si>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</si>
  <si>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</si>
  <si>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</si>
  <si>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</si>
  <si>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</si>
  <si>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</si>
  <si>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</si>
  <si>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</si>
  <si>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</si>
  <si>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</si>
  <si>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</si>
  <si>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</si>
  <si>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</si>
  <si>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</si>
  <si>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</si>
  <si>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</si>
  <si>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</si>
  <si>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</si>
  <si>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</si>
  <si>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</si>
  <si>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</si>
  <si>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</si>
  <si>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</si>
  <si>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</si>
  <si>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</si>
  <si>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</si>
  <si>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</si>
  <si>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</si>
  <si>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</si>
  <si>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</si>
  <si>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</si>
  <si>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</si>
  <si>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</si>
  <si>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</si>
  <si>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</si>
  <si>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</si>
  <si>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</si>
  <si>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</si>
  <si>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</si>
  <si>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</si>
  <si>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</si>
  <si>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</si>
  <si>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</si>
  <si>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</si>
  <si>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</si>
  <si>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</si>
  <si>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</si>
  <si>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</si>
  <si>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</si>
  <si>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</si>
  <si>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</si>
  <si>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</si>
  <si>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</si>
  <si>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</si>
  <si>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</si>
  <si>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</si>
  <si>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</si>
  <si>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</si>
  <si>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</si>
  <si>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</si>
  <si>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</si>
  <si>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</si>
  <si>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</si>
  <si>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</si>
  <si>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</si>
  <si>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</si>
  <si>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</si>
  <si>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</si>
  <si>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</si>
  <si>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</si>
  <si>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</si>
  <si>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</si>
  <si>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</si>
  <si>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</si>
  <si>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</si>
  <si>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</si>
  <si>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</si>
  <si>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</si>
  <si>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</si>
  <si>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</si>
  <si>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</si>
  <si>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</si>
  <si>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</si>
  <si>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</si>
  <si>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</si>
  <si>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</si>
  <si>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</si>
  <si>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</si>
  <si>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</si>
  <si>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</si>
  <si>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</si>
  <si>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</si>
  <si>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</si>
  <si>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</si>
  <si>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</si>
  <si>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</si>
  <si>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</si>
  <si>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</si>
  <si>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</si>
  <si>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</si>
  <si>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</si>
  <si>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</si>
  <si>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</si>
  <si>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</si>
  <si>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</si>
  <si>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</si>
  <si>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</si>
  <si>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</si>
  <si>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</si>
  <si>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</si>
  <si>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</si>
  <si>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</si>
  <si>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</si>
  <si>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</si>
  <si>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</si>
  <si>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</si>
  <si>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</si>
  <si>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</si>
  <si>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</si>
  <si>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</si>
  <si>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</si>
  <si>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</si>
  <si>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</si>
  <si>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</si>
  <si>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</si>
  <si>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</si>
  <si>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</si>
  <si>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</si>
  <si>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</si>
  <si>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</si>
  <si>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</si>
  <si>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</si>
  <si>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</si>
  <si>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</si>
  <si>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</si>
  <si>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</si>
  <si>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</si>
  <si>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</si>
  <si>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</si>
  <si>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</si>
  <si>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</si>
  <si>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</si>
  <si>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</si>
  <si>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</si>
  <si>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</si>
  <si>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</si>
  <si>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</si>
  <si>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</si>
  <si>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</si>
  <si>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</si>
  <si>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</si>
  <si>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</si>
  <si>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</si>
  <si>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</si>
  <si>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</si>
  <si>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</si>
  <si>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</si>
  <si>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</si>
  <si>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</si>
  <si>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</si>
  <si>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</si>
  <si>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</si>
  <si>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</si>
  <si>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</si>
  <si>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</si>
  <si>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</si>
  <si>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</si>
  <si>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</si>
  <si>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</si>
  <si>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</si>
  <si>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</si>
  <si>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</si>
  <si>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</si>
  <si>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</si>
  <si>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</si>
  <si>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</si>
  <si>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</si>
  <si>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</si>
  <si>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</si>
  <si>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</si>
  <si>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</si>
  <si>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</si>
  <si>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</si>
  <si>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</si>
  <si>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</si>
  <si>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</si>
  <si>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</si>
  <si>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</si>
  <si>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</si>
  <si>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</si>
  <si>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</si>
  <si>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</si>
  <si>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</si>
  <si>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</si>
  <si>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</si>
  <si>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</si>
  <si>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</si>
  <si>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</si>
  <si>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</si>
  <si>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</si>
  <si>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</si>
  <si>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</si>
  <si>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</si>
  <si>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</si>
  <si>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</si>
  <si>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</si>
  <si>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</si>
  <si>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</si>
  <si>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</si>
  <si>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</si>
  <si>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</si>
  <si>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</si>
  <si>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</si>
  <si>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</si>
  <si>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</si>
  <si>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</si>
  <si>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</si>
  <si>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</si>
  <si>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</si>
  <si>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</si>
  <si>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</si>
  <si>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</si>
  <si>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</si>
  <si>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</si>
  <si>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</si>
  <si>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</si>
  <si>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</si>
  <si>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</si>
  <si>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</si>
  <si>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</si>
  <si>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</si>
  <si>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</si>
  <si>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</si>
  <si>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</si>
  <si>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</si>
  <si>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</si>
  <si>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</si>
  <si>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</si>
  <si>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</si>
  <si>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</si>
  <si>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</si>
  <si>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</si>
  <si>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</si>
  <si>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</si>
  <si>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</si>
  <si>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</si>
  <si>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</si>
  <si>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</si>
  <si>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</si>
  <si>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</si>
  <si>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</si>
  <si>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</si>
  <si>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</si>
  <si>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</si>
  <si>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</si>
  <si>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</si>
  <si>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</si>
  <si>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</si>
  <si>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</si>
  <si>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</si>
  <si>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</si>
  <si>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</si>
  <si>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</si>
  <si>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</si>
  <si>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</si>
  <si>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</si>
  <si>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</si>
  <si>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</si>
  <si>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</si>
  <si>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</si>
  <si>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</si>
  <si>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</si>
  <si>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</si>
  <si>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</si>
  <si>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</si>
  <si>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</si>
  <si>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</si>
  <si>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</si>
  <si>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</si>
  <si>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</si>
  <si>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</si>
  <si>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</si>
  <si>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</si>
  <si>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</si>
  <si>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</si>
  <si>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</si>
  <si>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</si>
  <si>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</si>
  <si>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</si>
  <si>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</si>
  <si>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</si>
  <si>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</si>
  <si>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</si>
  <si>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</si>
  <si>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</si>
  <si>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</si>
  <si>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</si>
  <si>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</si>
  <si>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</si>
  <si>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</si>
  <si>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</si>
  <si>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</si>
  <si>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</si>
  <si>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</si>
  <si>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</si>
  <si>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</si>
  <si>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</si>
  <si>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</si>
  <si>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</si>
  <si>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</si>
  <si>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</si>
  <si>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</si>
  <si>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</si>
  <si>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</si>
  <si>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</si>
  <si>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</si>
  <si>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</si>
  <si>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</si>
  <si>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</si>
  <si>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</si>
  <si>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</si>
  <si>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</si>
  <si>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</si>
  <si>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</si>
  <si>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</si>
  <si>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</si>
  <si>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</si>
  <si>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</si>
  <si>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</si>
  <si>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</si>
  <si>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</si>
  <si>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</si>
  <si>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</si>
  <si>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</si>
  <si>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</si>
  <si>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</si>
  <si>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</si>
  <si>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</si>
  <si>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</si>
  <si>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</si>
  <si>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</si>
  <si>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</si>
  <si>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</si>
  <si>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</si>
  <si>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</si>
  <si>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</si>
  <si>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</si>
  <si>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</si>
  <si>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</si>
  <si>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</si>
  <si>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</si>
  <si>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</si>
  <si>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</si>
  <si>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</si>
  <si>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</si>
  <si>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</si>
  <si>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</si>
  <si>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</si>
  <si>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</si>
  <si>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</si>
  <si>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</si>
  <si>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</si>
  <si>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</si>
  <si>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</si>
  <si>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</si>
  <si>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</si>
  <si>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</si>
  <si>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</si>
  <si>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</si>
  <si>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</si>
  <si>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</si>
  <si>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</si>
  <si>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</si>
  <si>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</si>
  <si>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</si>
  <si>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</si>
  <si>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</si>
  <si>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</si>
  <si>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</si>
  <si>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</si>
  <si>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</si>
  <si>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</si>
  <si>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</si>
  <si>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</si>
  <si>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</si>
  <si>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</si>
  <si>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</si>
  <si>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</si>
  <si>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</si>
  <si>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</si>
  <si>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</si>
  <si>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</si>
  <si>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</si>
  <si>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</si>
  <si>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</si>
  <si>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</si>
  <si>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</si>
  <si>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</si>
  <si>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</si>
  <si>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</si>
  <si>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</si>
  <si>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</si>
  <si>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</si>
  <si>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</si>
  <si>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</si>
  <si>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</si>
  <si>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</si>
  <si>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</si>
  <si>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</si>
  <si>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</si>
  <si>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</si>
  <si>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</si>
  <si>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</si>
  <si>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</si>
  <si>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</si>
  <si>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</si>
  <si>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</si>
  <si>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</si>
  <si>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</si>
  <si>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</si>
  <si>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</si>
  <si>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</si>
  <si>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</si>
  <si>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</si>
  <si>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</si>
  <si>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</si>
  <si>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</si>
  <si>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</si>
  <si>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</si>
  <si>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</si>
  <si>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</si>
  <si>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</si>
  <si>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</si>
  <si>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</si>
  <si>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</si>
  <si>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</si>
  <si>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</si>
  <si>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</si>
  <si>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</si>
  <si>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</si>
  <si>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</si>
  <si>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</si>
  <si>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</si>
  <si>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</si>
  <si>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</si>
  <si>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</si>
  <si>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</si>
  <si>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</si>
  <si>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</si>
  <si>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</si>
  <si>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</si>
  <si>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</si>
  <si>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</si>
  <si>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</si>
  <si>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</si>
  <si>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</si>
  <si>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</si>
  <si>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</si>
  <si>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</si>
  <si>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</si>
  <si>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</si>
  <si>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</si>
  <si>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</si>
  <si>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</si>
  <si>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</si>
  <si>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</si>
  <si>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</si>
  <si>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</si>
  <si>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</si>
  <si>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</si>
  <si>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</si>
  <si>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</si>
  <si>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</si>
  <si>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</si>
  <si>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</si>
  <si>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</si>
  <si>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</si>
  <si>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</si>
  <si>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</si>
  <si>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</si>
  <si>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</si>
  <si>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</si>
  <si>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</si>
  <si>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</si>
  <si>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</si>
  <si>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</si>
  <si>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</si>
  <si>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</si>
  <si>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</si>
  <si>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</si>
  <si>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</si>
  <si>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</si>
  <si>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</si>
  <si>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</si>
  <si>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</si>
  <si>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</si>
  <si>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</si>
  <si>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</si>
  <si>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</si>
  <si>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</si>
  <si>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</si>
  <si>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</si>
  <si>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</si>
  <si>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</si>
  <si>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</si>
  <si>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</si>
  <si>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</si>
  <si>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</si>
  <si>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</si>
  <si>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</si>
  <si>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</si>
  <si>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</si>
  <si>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</si>
  <si>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</si>
  <si>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</si>
  <si>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</si>
  <si>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</si>
  <si>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</si>
  <si>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</si>
  <si>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</si>
  <si>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</si>
  <si>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</si>
  <si>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</si>
  <si>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</si>
  <si>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</si>
  <si>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</si>
  <si>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</si>
  <si>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</si>
  <si>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</si>
  <si>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</si>
  <si>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</si>
  <si>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</si>
  <si>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</si>
  <si>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</si>
  <si>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</si>
  <si>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</si>
  <si>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</si>
  <si>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</si>
  <si>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</si>
  <si>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</si>
  <si>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</si>
  <si>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</si>
  <si>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</si>
  <si>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</si>
  <si>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</si>
  <si>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</si>
  <si>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</si>
  <si>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</si>
  <si>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</si>
  <si>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</si>
  <si>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</si>
  <si>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</si>
  <si>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</si>
  <si>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</si>
  <si>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</si>
  <si>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</si>
  <si>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</si>
  <si>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</si>
  <si>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</si>
  <si>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</si>
  <si>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</si>
  <si>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</si>
  <si>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</si>
  <si>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</si>
  <si>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</si>
  <si>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</si>
  <si>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</si>
  <si>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</si>
  <si>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</si>
  <si>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</si>
  <si>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</si>
  <si>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</si>
  <si>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</si>
  <si>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</si>
  <si>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</si>
  <si>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</si>
  <si>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</si>
  <si>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</si>
  <si>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</si>
  <si>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</si>
  <si>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</si>
  <si>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</si>
  <si>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</si>
  <si>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</si>
  <si>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</si>
  <si>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</si>
  <si>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</si>
  <si>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</si>
  <si>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</si>
  <si>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</si>
  <si>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</si>
  <si>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</si>
  <si>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</si>
  <si>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</si>
  <si>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</si>
  <si>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</si>
  <si>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</si>
  <si>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</si>
  <si>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</si>
  <si>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</si>
  <si>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</si>
  <si>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</si>
  <si>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</si>
  <si>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</si>
  <si>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</si>
  <si>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</si>
  <si>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</si>
  <si>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</si>
  <si>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</si>
  <si>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</si>
  <si>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</si>
  <si>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</si>
  <si>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</si>
  <si>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</si>
  <si>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</si>
  <si>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</si>
  <si>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</si>
  <si>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</si>
  <si>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</si>
  <si>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</si>
  <si>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</si>
  <si>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</si>
  <si>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</si>
  <si>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</si>
  <si>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</si>
  <si>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</si>
  <si>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</si>
  <si>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</si>
  <si>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</si>
  <si>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</si>
  <si>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</si>
  <si>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</si>
  <si>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</si>
  <si>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</si>
  <si>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</si>
  <si>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</si>
  <si>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</si>
  <si>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</si>
  <si>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</si>
  <si>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</si>
  <si>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</si>
  <si>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</si>
  <si>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</si>
  <si>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</si>
  <si>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</si>
  <si>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</si>
  <si>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</si>
  <si>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</si>
  <si>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</si>
  <si>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</si>
  <si>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</si>
  <si>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</si>
  <si>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</si>
  <si>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</si>
  <si>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</si>
  <si>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</si>
  <si>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</si>
  <si>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</si>
  <si>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</si>
  <si>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</si>
  <si>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</si>
  <si>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</si>
  <si>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</si>
  <si>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</si>
  <si>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</si>
  <si>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</si>
  <si>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</si>
  <si>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</si>
  <si>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</si>
  <si>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</si>
  <si>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</si>
  <si>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</si>
  <si>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</si>
  <si>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</si>
  <si>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</si>
  <si>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</si>
  <si>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</si>
  <si>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</si>
  <si>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</si>
  <si>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</si>
  <si>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</si>
  <si>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</si>
  <si>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</si>
  <si>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</si>
  <si>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</si>
  <si>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</si>
  <si>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</si>
  <si>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</si>
  <si>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</si>
  <si>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</si>
  <si>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</si>
  <si>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</si>
  <si>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</si>
  <si>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</si>
  <si>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</si>
  <si>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</si>
  <si>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</si>
  <si>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</si>
  <si>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</si>
  <si>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</si>
  <si>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</si>
  <si>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</si>
  <si>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</si>
  <si>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</si>
  <si>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</si>
  <si>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</si>
  <si>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</si>
  <si>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</si>
  <si>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</si>
  <si>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</si>
  <si>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</si>
  <si>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</si>
  <si>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</si>
  <si>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</si>
  <si>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</si>
  <si>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</si>
  <si>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</si>
  <si>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</si>
  <si>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</si>
  <si>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</si>
  <si>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</si>
  <si>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</si>
  <si>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</si>
  <si>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</si>
  <si>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</si>
  <si>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</si>
  <si>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</si>
  <si>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</si>
  <si>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</si>
  <si>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</si>
  <si>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</si>
  <si>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</si>
  <si>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</si>
  <si>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</si>
  <si>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</si>
  <si>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</si>
  <si>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</si>
  <si>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</si>
  <si>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</si>
  <si>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</si>
  <si>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</si>
  <si>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</si>
  <si>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</si>
  <si>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</si>
  <si>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</si>
  <si>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</si>
  <si>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</si>
  <si>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</si>
  <si>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</si>
  <si>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</si>
  <si>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</si>
  <si>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</si>
  <si>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</si>
  <si>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</si>
  <si>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</si>
  <si>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</si>
  <si>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</si>
  <si>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</si>
  <si>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</si>
  <si>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</si>
  <si>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</si>
  <si>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</si>
  <si>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</si>
  <si>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</si>
  <si>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</si>
  <si>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</si>
  <si>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</si>
  <si>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</si>
  <si>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</si>
  <si>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</si>
  <si>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</si>
  <si>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</si>
  <si>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</si>
  <si>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</si>
  <si>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</si>
  <si>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</si>
  <si>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</si>
  <si>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</si>
  <si>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</si>
  <si>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</si>
  <si>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</si>
  <si>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</si>
  <si>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</si>
  <si>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</si>
  <si>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</si>
  <si>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</si>
  <si>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</si>
  <si>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</si>
  <si>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</si>
  <si>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</si>
  <si>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</si>
  <si>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</si>
  <si>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</si>
  <si>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</si>
  <si>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</si>
  <si>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</si>
  <si>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</si>
  <si>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</si>
  <si>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</si>
  <si>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</si>
  <si>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</si>
  <si>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</si>
  <si>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</si>
  <si>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</si>
  <si>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</si>
  <si>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</si>
  <si>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</si>
  <si>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</si>
  <si>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</si>
  <si>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</si>
  <si>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</si>
  <si>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</si>
  <si>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</si>
  <si>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</si>
  <si>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</si>
  <si>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</si>
  <si>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</si>
  <si>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</si>
  <si>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</si>
  <si>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</si>
  <si>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</si>
  <si>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</si>
  <si>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</si>
  <si>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</si>
  <si>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</si>
  <si>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</si>
  <si>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</si>
  <si>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</si>
  <si>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</si>
  <si>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</si>
  <si>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</si>
  <si>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</si>
  <si>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</si>
  <si>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</si>
  <si>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</si>
  <si>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</si>
  <si>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</si>
  <si>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</si>
  <si>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</si>
  <si>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</si>
  <si>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</si>
  <si>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</si>
  <si>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</si>
  <si>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</si>
  <si>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</si>
  <si>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</si>
  <si>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</si>
  <si>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</si>
  <si>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</si>
  <si>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</si>
  <si>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</si>
  <si>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</si>
  <si>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</si>
  <si>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</si>
  <si>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</si>
  <si>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</si>
  <si>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</si>
  <si>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</si>
  <si>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</si>
  <si>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</si>
  <si>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</si>
  <si>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</si>
  <si>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</si>
  <si>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</si>
  <si>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</si>
  <si>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</si>
  <si>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</si>
  <si>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</si>
  <si>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</si>
  <si>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</si>
  <si>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</si>
  <si>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</si>
  <si>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</si>
  <si>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</si>
  <si>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</si>
  <si>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</si>
  <si>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</si>
  <si>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</si>
  <si>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</si>
  <si>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</si>
  <si>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</si>
  <si>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</si>
  <si>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</si>
  <si>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</si>
  <si>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</si>
  <si>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</si>
  <si>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</si>
  <si>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</si>
  <si>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</si>
  <si>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</si>
  <si>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</si>
  <si>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</si>
  <si>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</si>
  <si>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</si>
  <si>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</si>
  <si>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</si>
  <si>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</si>
  <si>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</si>
  <si>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</si>
  <si>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</si>
  <si>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</si>
  <si>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</si>
  <si>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</si>
  <si>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</si>
  <si>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</si>
  <si>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</si>
  <si>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</si>
  <si>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</si>
  <si>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</si>
  <si>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</si>
  <si>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</si>
  <si>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</si>
  <si>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</si>
  <si>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</si>
  <si>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</si>
  <si>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</si>
  <si>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</si>
  <si>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</si>
  <si>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</si>
  <si>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</si>
  <si>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</si>
  <si>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</si>
  <si>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</si>
  <si>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</si>
  <si>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</si>
  <si>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</si>
  <si>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</si>
  <si>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</si>
  <si>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</si>
  <si>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</si>
  <si>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</si>
  <si>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</si>
  <si>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</si>
  <si>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</si>
  <si>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</si>
  <si>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</si>
  <si>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</si>
  <si>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</si>
  <si>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</si>
  <si>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</si>
  <si>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</si>
  <si>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</si>
  <si>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</si>
  <si>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</si>
  <si>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</si>
  <si>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</si>
  <si>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</si>
  <si>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</si>
  <si>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</si>
  <si>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</si>
  <si>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</si>
  <si>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</si>
  <si>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</si>
  <si>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</si>
  <si>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</si>
  <si>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</si>
  <si>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</si>
  <si>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</si>
  <si>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</si>
  <si>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</si>
  <si>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</si>
  <si>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</si>
  <si>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</si>
  <si>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</si>
  <si>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</si>
  <si>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</si>
  <si>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</si>
  <si>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</si>
  <si>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</si>
  <si>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</si>
  <si>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</si>
  <si>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</si>
  <si>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</si>
  <si>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</si>
  <si>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</si>
  <si>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</si>
  <si>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</si>
  <si>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</si>
  <si>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</si>
  <si>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</si>
  <si>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</si>
  <si>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</si>
  <si>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</si>
  <si>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</si>
  <si>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</si>
  <si>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</si>
  <si>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</si>
  <si>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</si>
  <si>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</si>
  <si>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</si>
  <si>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</si>
  <si>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</si>
  <si>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</si>
  <si>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</si>
  <si>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</si>
  <si>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</si>
  <si>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</si>
  <si>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</si>
  <si>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</si>
  <si>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</si>
  <si>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</si>
  <si>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</si>
  <si>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</si>
  <si>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</si>
  <si>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</si>
  <si>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</si>
  <si>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</si>
  <si>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</si>
  <si>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</si>
  <si>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</si>
  <si>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</si>
  <si>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</si>
  <si>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</si>
  <si>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</si>
  <si>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</si>
  <si>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</si>
  <si>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</si>
  <si>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</si>
  <si>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</si>
  <si>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</si>
  <si>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</si>
  <si>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</si>
  <si>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</si>
  <si>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</si>
  <si>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</si>
  <si>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</si>
  <si>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</si>
  <si>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</si>
  <si>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</si>
  <si>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</si>
  <si>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</si>
  <si>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</si>
  <si>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</si>
  <si>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</si>
  <si>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</si>
  <si>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</si>
  <si>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</si>
  <si>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</si>
  <si>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</si>
  <si>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</si>
  <si>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</si>
  <si>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</si>
  <si>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</si>
  <si>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</si>
  <si>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</si>
  <si>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</si>
  <si>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</si>
  <si>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</si>
  <si>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</si>
  <si>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</si>
  <si>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</si>
  <si>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</si>
  <si>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</si>
  <si>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</si>
  <si>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</si>
  <si>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</si>
  <si>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</si>
  <si>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</si>
  <si>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</si>
  <si>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</si>
  <si>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</si>
  <si>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</si>
  <si>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</si>
  <si>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</si>
  <si>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</si>
  <si>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</si>
  <si>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</si>
  <si>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</si>
  <si>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</si>
  <si>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</si>
  <si>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</si>
  <si>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</si>
  <si>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</si>
  <si>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</si>
  <si>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</si>
  <si>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</si>
  <si>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</si>
  <si>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</si>
  <si>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</si>
  <si>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</si>
  <si>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</si>
  <si>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</si>
  <si>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</si>
  <si>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</si>
  <si>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</si>
  <si>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</si>
  <si>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</si>
  <si>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</si>
  <si>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</si>
  <si>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</si>
  <si>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</si>
  <si>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</si>
  <si>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</si>
  <si>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</si>
  <si>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</si>
  <si>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</si>
  <si>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</si>
  <si>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</si>
  <si>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</si>
  <si>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</si>
  <si>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</si>
  <si>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</si>
  <si>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</si>
  <si>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</si>
  <si>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</si>
  <si>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</si>
  <si>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</si>
  <si>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</si>
  <si>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</si>
  <si>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</si>
  <si>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</si>
  <si>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</si>
  <si>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</si>
  <si>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</si>
  <si>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</si>
  <si>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</si>
  <si>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</si>
  <si>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</si>
  <si>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</si>
  <si>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</si>
  <si>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</si>
  <si>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</si>
  <si>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</si>
  <si>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</si>
  <si>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</si>
  <si>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</si>
  <si>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</si>
  <si>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</si>
  <si>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</si>
  <si>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</si>
  <si>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</si>
  <si>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</si>
  <si>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</si>
  <si>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</si>
  <si>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</si>
  <si>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</si>
  <si>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</si>
  <si>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</si>
  <si>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</si>
  <si>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</si>
  <si>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</si>
  <si>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</si>
  <si>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</si>
  <si>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</si>
  <si>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</si>
  <si>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</si>
  <si>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</si>
  <si>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</si>
  <si>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</si>
  <si>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</si>
  <si>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</si>
  <si>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</si>
  <si>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</si>
  <si>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</si>
  <si>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</si>
  <si>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</si>
  <si>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</si>
  <si>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</si>
  <si>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</si>
  <si>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</si>
  <si>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</si>
  <si>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</si>
  <si>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</si>
  <si>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</si>
  <si>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</si>
  <si>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</si>
  <si>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</si>
  <si>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</si>
  <si>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</si>
  <si>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</si>
  <si>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</si>
  <si>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</si>
  <si>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</si>
  <si>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</si>
  <si>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</si>
  <si>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</si>
  <si>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</si>
  <si>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</si>
  <si>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</si>
  <si>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</si>
  <si>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</si>
  <si>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</si>
  <si>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</si>
  <si>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</si>
  <si>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</si>
  <si>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</si>
  <si>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</si>
  <si>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</si>
  <si>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</si>
  <si>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</si>
  <si>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</si>
  <si>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</si>
  <si>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</si>
  <si>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</si>
  <si>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</si>
  <si>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</si>
  <si>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</si>
  <si>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</si>
  <si>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</si>
  <si>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</si>
  <si>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</si>
  <si>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</si>
  <si>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</si>
  <si>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</si>
  <si>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</si>
  <si>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</si>
  <si>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</si>
  <si>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</si>
  <si>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</si>
  <si>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</si>
  <si>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</si>
  <si>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</si>
  <si>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</si>
  <si>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</si>
  <si>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</si>
  <si>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</si>
  <si>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</si>
  <si>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</si>
  <si>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</si>
  <si>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</si>
  <si>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</si>
  <si>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</si>
  <si>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</si>
  <si>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</si>
  <si>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</si>
  <si>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</si>
  <si>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</si>
  <si>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</si>
  <si>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</si>
  <si>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</si>
  <si>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</si>
  <si>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</si>
  <si>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</si>
  <si>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</si>
  <si>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</si>
  <si>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</si>
  <si>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</si>
  <si>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</si>
  <si>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</si>
  <si>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</si>
  <si>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</si>
  <si>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</si>
  <si>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</si>
  <si>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</si>
  <si>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</si>
  <si>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</si>
  <si>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</si>
  <si>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</si>
  <si>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</si>
  <si>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</si>
  <si>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</si>
  <si>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</si>
  <si>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</si>
  <si>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</si>
  <si>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</si>
  <si>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</si>
  <si>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</si>
  <si>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</si>
  <si>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</si>
  <si>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</si>
  <si>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</si>
  <si>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</si>
  <si>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</si>
  <si>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</si>
  <si>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</si>
  <si>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</si>
  <si>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</si>
  <si>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</si>
  <si>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</si>
  <si>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</si>
  <si>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</si>
  <si>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</si>
  <si>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</si>
  <si>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</si>
  <si>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</si>
  <si>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</si>
  <si>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</si>
  <si>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</si>
  <si>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</si>
  <si>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</si>
  <si>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</si>
  <si>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</si>
  <si>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</si>
  <si>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</si>
  <si>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</si>
  <si>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</si>
  <si>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</si>
  <si>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</si>
  <si>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</si>
  <si>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</si>
  <si>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</si>
  <si>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</si>
  <si>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</si>
  <si>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</si>
  <si>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</si>
  <si>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</si>
  <si>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</si>
  <si>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</si>
  <si>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</si>
  <si>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</si>
  <si>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</si>
  <si>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</si>
  <si>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</si>
  <si>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</si>
  <si>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</si>
  <si>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</si>
  <si>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</si>
  <si>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</si>
  <si>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</si>
  <si>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</si>
  <si>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</si>
  <si>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</si>
  <si>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</si>
  <si>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</si>
  <si>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</si>
  <si>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</si>
  <si>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</si>
  <si>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</si>
  <si>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</si>
  <si>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</si>
  <si>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</si>
  <si>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</si>
  <si>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</si>
  <si>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</si>
  <si>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</si>
  <si>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</si>
  <si>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</si>
  <si>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</si>
  <si>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</si>
  <si>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</si>
  <si>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</si>
  <si>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</si>
  <si>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</si>
  <si>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</si>
  <si>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</si>
  <si>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</si>
  <si>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</si>
  <si>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</si>
  <si>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</si>
  <si>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</si>
  <si>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</si>
  <si>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</si>
  <si>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</si>
  <si>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</si>
  <si>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</si>
  <si>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</si>
  <si>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</si>
  <si>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</si>
  <si>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</si>
  <si>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</si>
  <si>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</si>
  <si>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</si>
  <si>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</si>
  <si>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</si>
  <si>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</si>
  <si>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</si>
  <si>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</si>
  <si>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</si>
  <si>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</si>
  <si>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</si>
  <si>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</si>
  <si>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</si>
  <si>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</si>
  <si>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</si>
  <si>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</si>
  <si>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</si>
  <si>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</si>
  <si>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</si>
  <si>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</si>
  <si>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</si>
  <si>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</si>
  <si>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</si>
  <si>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</si>
  <si>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</si>
  <si>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</si>
  <si>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</si>
  <si>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</si>
  <si>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</si>
  <si>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</si>
  <si>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</si>
  <si>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</si>
  <si>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</si>
  <si>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</si>
  <si>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</si>
  <si>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</si>
  <si>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</si>
  <si>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</si>
  <si>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</si>
  <si>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</si>
  <si>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</si>
  <si>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</si>
  <si>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</si>
  <si>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</si>
  <si>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</si>
  <si>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</si>
  <si>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</si>
  <si>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</si>
  <si>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</si>
  <si>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</si>
  <si>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</si>
  <si>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</si>
  <si>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</si>
  <si>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</si>
  <si>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</si>
  <si>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</si>
  <si>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</si>
  <si>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</si>
  <si>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</si>
  <si>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</si>
  <si>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</si>
  <si>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</si>
  <si>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</si>
  <si>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</si>
  <si>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</si>
  <si>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</si>
  <si>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</si>
  <si>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</si>
  <si>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</si>
  <si>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</si>
  <si>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</si>
  <si>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</si>
  <si>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</si>
  <si>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</si>
  <si>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</si>
  <si>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</si>
  <si>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</si>
  <si>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</si>
  <si>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</si>
  <si>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</si>
  <si>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</si>
  <si>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</si>
  <si>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</si>
  <si>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</si>
  <si>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</si>
  <si>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</si>
  <si>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</si>
  <si>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</si>
  <si>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</si>
  <si>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</si>
  <si>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</si>
  <si>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</si>
  <si>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</si>
  <si>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</si>
  <si>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</si>
  <si>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</si>
  <si>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</si>
  <si>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</si>
  <si>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</si>
  <si>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</si>
  <si>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</si>
  <si>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</si>
  <si>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</si>
  <si>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</si>
  <si>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</si>
  <si>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</si>
  <si>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</si>
  <si>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</si>
  <si>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</si>
  <si>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</si>
  <si>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</si>
  <si>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</si>
  <si>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</si>
  <si>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</si>
  <si>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</si>
  <si>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</si>
  <si>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</si>
  <si>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</si>
  <si>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</si>
  <si>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</si>
  <si>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</si>
  <si>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</si>
  <si>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</si>
  <si>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</si>
  <si>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</si>
  <si>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</si>
  <si>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</si>
  <si>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</si>
  <si>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</si>
  <si>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</si>
  <si>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</si>
  <si>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</si>
  <si>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</si>
  <si>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</si>
  <si>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</si>
  <si>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</si>
  <si>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</si>
  <si>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</si>
  <si>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</si>
  <si>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</si>
  <si>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</si>
  <si>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</si>
  <si>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</si>
  <si>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</si>
  <si>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</si>
  <si>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</si>
  <si>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</si>
  <si>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</si>
  <si>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</si>
  <si>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</si>
  <si>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</si>
  <si>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</si>
  <si>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</si>
  <si>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</si>
  <si>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</si>
  <si>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</si>
  <si>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</si>
  <si>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</si>
  <si>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</si>
  <si>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</si>
  <si>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</si>
  <si>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</si>
  <si>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</si>
  <si>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</si>
  <si>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</si>
  <si>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</si>
  <si>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</si>
  <si>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</si>
  <si>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</si>
  <si>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</si>
  <si>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</si>
  <si>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</si>
  <si>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</si>
  <si>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</si>
  <si>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</si>
  <si>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</si>
  <si>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</si>
  <si>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</si>
  <si>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</si>
  <si>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</si>
  <si>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</si>
  <si>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</si>
  <si>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</si>
  <si>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</si>
  <si>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</si>
  <si>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</si>
  <si>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</si>
  <si>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</si>
  <si>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</si>
  <si>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</si>
  <si>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</si>
  <si>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</si>
  <si>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</si>
  <si>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</si>
  <si>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</si>
  <si>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</si>
  <si>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</si>
  <si>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</si>
  <si>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</si>
  <si>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</si>
  <si>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</si>
  <si>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</si>
  <si>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</si>
  <si>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</si>
  <si>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</si>
  <si>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</si>
  <si>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</si>
  <si>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</si>
  <si>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</si>
  <si>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</si>
  <si>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</si>
  <si>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</si>
  <si>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</si>
  <si>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</si>
  <si>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</si>
  <si>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</si>
  <si>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</si>
  <si>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</si>
  <si>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</si>
  <si>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</si>
  <si>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</si>
  <si>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</si>
  <si>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</si>
  <si>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</si>
  <si>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</si>
  <si>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</si>
  <si>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</si>
  <si>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</si>
  <si>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</si>
  <si>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</si>
  <si>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</si>
  <si>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</si>
  <si>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</si>
  <si>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</si>
  <si>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</si>
  <si>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</si>
  <si>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</si>
  <si>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</si>
  <si>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</si>
  <si>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</si>
  <si>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</si>
  <si>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</si>
  <si>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</si>
  <si>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</si>
  <si>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</si>
  <si>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</si>
  <si>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</si>
  <si>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</si>
  <si>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</si>
  <si>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</si>
  <si>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</si>
  <si>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</si>
  <si>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</si>
  <si>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</si>
  <si>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</si>
  <si>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</si>
  <si>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</si>
  <si>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</si>
  <si>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</si>
  <si>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</si>
  <si>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</si>
  <si>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</si>
  <si>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</si>
  <si>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</si>
  <si>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</si>
  <si>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</si>
  <si>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</si>
  <si>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</si>
  <si>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</si>
  <si>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</si>
  <si>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</si>
  <si>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</si>
  <si>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</si>
  <si>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</si>
  <si>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</si>
  <si>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</si>
  <si>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</si>
  <si>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</si>
  <si>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</si>
  <si>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</si>
  <si>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</si>
  <si>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</si>
  <si>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</si>
  <si>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</si>
  <si>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</si>
  <si>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</si>
  <si>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</si>
  <si>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</si>
  <si>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</si>
  <si>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</si>
  <si>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</si>
  <si>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</si>
  <si>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</si>
  <si>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</si>
  <si>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</si>
  <si>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</si>
  <si>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</si>
  <si>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</si>
  <si>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</si>
  <si>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</si>
  <si>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</si>
  <si>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</si>
  <si>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</si>
  <si>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</si>
  <si>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</si>
  <si>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</si>
  <si>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</si>
  <si>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</si>
  <si>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</si>
  <si>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</si>
  <si>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</si>
  <si>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</si>
  <si>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</si>
  <si>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</si>
  <si>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</si>
  <si>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</si>
  <si>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</si>
  <si>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</si>
  <si>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</si>
  <si>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</si>
  <si>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</si>
  <si>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</si>
  <si>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</si>
  <si>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</si>
  <si>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</si>
  <si>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</si>
  <si>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</si>
  <si>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</si>
  <si>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</si>
  <si>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</si>
  <si>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</si>
  <si>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</si>
  <si>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</si>
  <si>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</si>
  <si>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</si>
  <si>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</si>
  <si>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</si>
  <si>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</si>
  <si>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</si>
  <si>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</si>
  <si>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</si>
  <si>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</si>
  <si>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</si>
  <si>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</si>
  <si>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</si>
  <si>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</si>
  <si>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</si>
  <si>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</si>
  <si>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</si>
  <si>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</si>
  <si>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</si>
  <si>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</si>
  <si>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</si>
  <si>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</si>
  <si>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</si>
  <si>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</si>
  <si>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</si>
  <si>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</si>
  <si>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</si>
  <si>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</si>
  <si>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</si>
  <si>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</si>
  <si>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</si>
  <si>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</si>
  <si>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</si>
  <si>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</si>
  <si>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</si>
  <si>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</si>
  <si>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</si>
  <si>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</si>
  <si>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</si>
  <si>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</si>
  <si>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</si>
  <si>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</si>
  <si>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</si>
  <si>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</si>
  <si>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</si>
  <si>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</si>
  <si>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</si>
  <si>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</si>
  <si>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</si>
  <si>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</si>
  <si>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</si>
  <si>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</si>
  <si>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</si>
  <si>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</si>
  <si>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</si>
  <si>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</si>
  <si>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</si>
  <si>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</si>
  <si>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</si>
  <si>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</si>
  <si>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</si>
  <si>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</si>
  <si>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</si>
  <si>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</si>
  <si>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</si>
  <si>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</si>
  <si>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</si>
  <si>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</si>
  <si>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</si>
  <si>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</si>
  <si>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</si>
  <si>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</si>
  <si>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</si>
  <si>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</si>
  <si>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</si>
  <si>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</si>
  <si>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</si>
  <si>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</si>
  <si>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</si>
  <si>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</si>
  <si>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</si>
  <si>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</si>
  <si>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</si>
  <si>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</si>
  <si>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</si>
  <si>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</si>
  <si>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</si>
  <si>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</si>
  <si>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</si>
  <si>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</si>
  <si>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</si>
  <si>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</si>
  <si>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</si>
  <si>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</si>
  <si>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</si>
  <si>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</si>
  <si>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</si>
  <si>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</si>
  <si>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</si>
  <si>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</si>
  <si>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</si>
  <si>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</si>
  <si>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</si>
  <si>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</si>
  <si>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</si>
  <si>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</si>
  <si>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</si>
  <si>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</si>
  <si>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</si>
  <si>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</si>
  <si>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</si>
  <si>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</si>
  <si>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</si>
  <si>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</si>
  <si>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</si>
  <si>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</si>
  <si>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</si>
  <si>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</si>
  <si>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</si>
  <si>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</si>
  <si>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</si>
  <si>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</si>
  <si>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</si>
  <si>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</si>
  <si>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</si>
  <si>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</si>
  <si>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</si>
  <si>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</si>
  <si>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</si>
  <si>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</si>
  <si>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</si>
  <si>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</si>
  <si>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</si>
  <si>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</si>
  <si>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</si>
  <si>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</si>
  <si>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</si>
  <si>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</si>
  <si>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</si>
  <si>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</si>
  <si>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</si>
  <si>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</si>
  <si>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</si>
  <si>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</si>
  <si>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</si>
  <si>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</si>
  <si>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</si>
  <si>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</si>
  <si>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</si>
  <si>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</si>
  <si>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</si>
  <si>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</si>
  <si>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</si>
  <si>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</si>
  <si>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</si>
  <si>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</si>
  <si>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</si>
  <si>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</si>
  <si>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</si>
  <si>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</si>
  <si>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</si>
  <si>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</si>
  <si>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</si>
  <si>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</si>
  <si>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</si>
  <si>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</si>
  <si>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</si>
  <si>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</si>
  <si>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</si>
  <si>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</si>
  <si>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</si>
  <si>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</si>
  <si>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</si>
  <si>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</si>
  <si>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</si>
  <si>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</si>
  <si>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</si>
  <si>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</si>
  <si>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</si>
  <si>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</si>
  <si>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</si>
  <si>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</si>
  <si>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</si>
  <si>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</si>
  <si>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</si>
  <si>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</si>
  <si>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</si>
  <si>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</si>
  <si>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</si>
  <si>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</si>
  <si>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</si>
  <si>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</si>
  <si>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</si>
  <si>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</si>
  <si>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</si>
  <si>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</si>
  <si>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</si>
  <si>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</si>
  <si>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</si>
  <si>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</si>
  <si>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</si>
  <si>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</si>
  <si>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</si>
  <si>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</si>
  <si>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</si>
  <si>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</si>
  <si>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</si>
  <si>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</si>
  <si>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</si>
  <si>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</si>
  <si>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</si>
  <si>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</si>
  <si>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</si>
  <si>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</si>
  <si>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</si>
  <si>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</si>
  <si>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</si>
  <si>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</si>
  <si>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</si>
  <si>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</si>
  <si>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</si>
  <si>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</si>
  <si>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</si>
  <si>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</si>
  <si>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</si>
  <si>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</si>
  <si>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</si>
  <si>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</si>
  <si>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</si>
  <si>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</si>
  <si>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</si>
  <si>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</si>
  <si>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</si>
  <si>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</si>
  <si>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</si>
  <si>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</si>
  <si>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</si>
  <si>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</si>
  <si>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</si>
  <si>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</si>
  <si>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</si>
  <si>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</si>
  <si>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</si>
  <si>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</si>
  <si>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</si>
  <si>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</si>
  <si>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</si>
  <si>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</si>
  <si>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</si>
  <si>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</si>
  <si>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</si>
  <si>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</si>
  <si>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</si>
  <si>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</si>
  <si>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</si>
  <si>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</si>
  <si>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</si>
  <si>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</si>
  <si>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</si>
  <si>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</si>
  <si>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</si>
  <si>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</si>
  <si>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</si>
  <si>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</si>
  <si>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</si>
  <si>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</si>
  <si>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</si>
  <si>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</si>
  <si>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</si>
  <si>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</si>
  <si>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</si>
  <si>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</si>
  <si>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</si>
  <si>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</si>
  <si>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</si>
  <si>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</si>
  <si>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</si>
  <si>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</si>
  <si>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</si>
  <si>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</si>
  <si>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</si>
  <si>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</si>
  <si>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</si>
  <si>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</si>
  <si>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</si>
  <si>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</si>
  <si>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</si>
  <si>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</si>
  <si>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</si>
  <si>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</si>
  <si>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</si>
  <si>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</si>
  <si>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</si>
  <si>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</si>
  <si>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</si>
  <si>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</si>
  <si>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</si>
  <si>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</si>
  <si>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</si>
  <si>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</si>
  <si>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</si>
  <si>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</si>
  <si>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</si>
  <si>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</si>
  <si>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</si>
  <si>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</si>
  <si>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</si>
  <si>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</si>
  <si>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</si>
  <si>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</si>
  <si>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</si>
  <si>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</si>
  <si>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</si>
  <si>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</si>
  <si>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</si>
  <si>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</si>
  <si>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</si>
  <si>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</si>
  <si>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</si>
  <si>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</si>
  <si>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</si>
  <si>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</si>
  <si>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</si>
  <si>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</si>
  <si>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</si>
  <si>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</si>
  <si>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</si>
  <si>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</si>
  <si>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</si>
  <si>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</si>
  <si>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</si>
  <si>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</si>
  <si>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</si>
  <si>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</si>
  <si>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</si>
  <si>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</si>
  <si>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</si>
  <si>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</si>
  <si>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</si>
  <si>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</si>
  <si>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</si>
  <si>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</si>
  <si>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</si>
  <si>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</si>
  <si>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</si>
  <si>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</si>
  <si>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</si>
  <si>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</si>
  <si>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</si>
  <si>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</si>
  <si>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</si>
  <si>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</si>
  <si>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</si>
  <si>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</si>
  <si>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</si>
  <si>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</si>
  <si>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</si>
  <si>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</si>
  <si>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</si>
  <si>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</si>
  <si>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</si>
  <si>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</si>
  <si>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</si>
  <si>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</si>
  <si>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</si>
  <si>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</si>
  <si>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</si>
  <si>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</si>
  <si>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</si>
  <si>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</si>
  <si>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</si>
  <si>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</si>
  <si>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</si>
  <si>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</si>
  <si>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</si>
  <si>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</si>
  <si>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</si>
  <si>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</si>
  <si>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</si>
  <si>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</si>
  <si>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</si>
  <si>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</si>
  <si>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</si>
  <si>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</si>
  <si>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</si>
  <si>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</si>
  <si>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</si>
  <si>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</si>
  <si>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</si>
  <si>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</si>
  <si>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</si>
  <si>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</si>
  <si>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</si>
  <si>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</si>
  <si>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</si>
  <si>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</si>
  <si>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</si>
  <si>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</si>
  <si>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</si>
  <si>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</si>
  <si>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</si>
  <si>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</si>
  <si>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</si>
  <si>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</si>
  <si>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</si>
  <si>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</si>
  <si>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</si>
  <si>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</si>
  <si>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</si>
  <si>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</si>
  <si>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</si>
  <si>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</si>
  <si>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</si>
  <si>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</si>
  <si>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</si>
  <si>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</si>
  <si>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</si>
  <si>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</si>
  <si>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</si>
  <si>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</si>
  <si>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</si>
  <si>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</si>
  <si>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</si>
  <si>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</si>
  <si>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</si>
  <si>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</si>
  <si>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</si>
  <si>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</si>
  <si>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</si>
  <si>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</si>
  <si>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</si>
  <si>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</si>
  <si>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</si>
  <si>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</si>
  <si>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</si>
  <si>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</si>
  <si>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</si>
  <si>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</si>
  <si>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</si>
  <si>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</si>
  <si>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</si>
  <si>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</si>
  <si>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</si>
  <si>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</si>
  <si>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</si>
  <si>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</si>
  <si>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</si>
  <si>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</si>
  <si>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</si>
  <si>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</si>
  <si>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</si>
  <si>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</si>
  <si>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</si>
  <si>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</si>
  <si>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</si>
  <si>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</si>
  <si>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</si>
  <si>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</si>
  <si>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</si>
  <si>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</si>
  <si>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</si>
  <si>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</si>
  <si>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</si>
  <si>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</si>
  <si>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</si>
  <si>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</si>
  <si>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</si>
  <si>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</si>
  <si>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</si>
  <si>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</si>
  <si>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</si>
  <si>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</si>
  <si>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</si>
  <si>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</si>
  <si>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</si>
  <si>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</si>
  <si>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</si>
  <si>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</si>
  <si>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</si>
  <si>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</si>
  <si>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</si>
  <si>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</si>
  <si>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</si>
  <si>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</si>
  <si>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</si>
  <si>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</si>
  <si>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</si>
  <si>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</si>
  <si>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</si>
  <si>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</si>
  <si>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</si>
  <si>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</si>
  <si>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</si>
  <si>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</si>
  <si>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</si>
  <si>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</si>
  <si>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</si>
  <si>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</si>
  <si>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</si>
  <si>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</si>
  <si>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</si>
  <si>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</si>
  <si>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</si>
  <si>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</si>
  <si>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</si>
  <si>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</si>
  <si>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</si>
  <si>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</si>
  <si>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</si>
  <si>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</si>
  <si>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</si>
  <si>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</si>
  <si>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</si>
  <si>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</si>
  <si>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</si>
  <si>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</si>
  <si>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</si>
  <si>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</si>
  <si>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</si>
  <si>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</si>
  <si>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</si>
  <si>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</si>
  <si>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</si>
  <si>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</si>
  <si>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</si>
  <si>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</si>
  <si>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</si>
  <si>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</si>
  <si>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</si>
  <si>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</si>
  <si>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</si>
  <si>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</si>
  <si>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</si>
  <si>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</si>
  <si>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</si>
  <si>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</si>
  <si>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</si>
  <si>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</si>
  <si>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</si>
  <si>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</si>
  <si>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</si>
  <si>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</si>
  <si>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</si>
  <si>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</si>
  <si>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</si>
  <si>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</si>
  <si>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</si>
  <si>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</si>
  <si>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</si>
  <si>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</si>
  <si>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</si>
  <si>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</si>
  <si>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</si>
  <si>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</si>
  <si>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</si>
  <si>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</si>
  <si>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</si>
  <si>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</si>
  <si>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</si>
  <si>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</si>
  <si>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</si>
  <si>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</si>
  <si>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</si>
  <si>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</si>
  <si>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</si>
  <si>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</si>
  <si>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</si>
  <si>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</si>
  <si>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</si>
  <si>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</si>
  <si>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</si>
  <si>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</si>
  <si>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</si>
  <si>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</si>
  <si>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</si>
  <si>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</si>
  <si>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</si>
  <si>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</si>
  <si>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</si>
  <si>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</si>
  <si>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</si>
  <si>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</si>
  <si>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</si>
  <si>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</si>
  <si>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</si>
  <si>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</si>
  <si>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</si>
  <si>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</si>
  <si>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</si>
  <si>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</si>
  <si>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</si>
  <si>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</si>
  <si>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</si>
  <si>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</si>
  <si>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</si>
  <si>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</si>
  <si>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</si>
  <si>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</si>
  <si>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</si>
  <si>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</si>
  <si>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</si>
  <si>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</si>
  <si>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</si>
  <si>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</si>
  <si>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</si>
  <si>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</si>
  <si>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</si>
  <si>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</si>
  <si>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</si>
  <si>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</si>
  <si>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</si>
  <si>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</si>
  <si>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</si>
  <si>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</si>
  <si>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</si>
  <si>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</si>
  <si>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</si>
  <si>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</si>
  <si>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</si>
  <si>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</si>
  <si>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</si>
  <si>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</si>
  <si>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</si>
  <si>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</si>
  <si>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</si>
  <si>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</si>
  <si>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</si>
  <si>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</si>
  <si>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</si>
  <si>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</si>
  <si>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</si>
  <si>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</si>
  <si>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</si>
  <si>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</si>
  <si>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</si>
  <si>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</si>
  <si>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</si>
  <si>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</si>
  <si>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</si>
  <si>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</si>
  <si>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</si>
  <si>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</si>
  <si>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</si>
  <si>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</si>
  <si>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</si>
  <si>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</si>
  <si>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</si>
  <si>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</si>
  <si>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</si>
  <si>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</si>
  <si>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</si>
  <si>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</si>
  <si>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</si>
  <si>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</si>
  <si>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</si>
  <si>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</si>
  <si>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</si>
  <si>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</si>
  <si>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</si>
  <si>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</si>
  <si>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</si>
  <si>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</si>
  <si>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</si>
  <si>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</si>
  <si>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</si>
  <si>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</si>
  <si>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</si>
  <si>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</si>
  <si>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</si>
  <si>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</si>
  <si>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</si>
  <si>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</si>
  <si>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</si>
  <si>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</si>
  <si>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</si>
  <si>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</si>
  <si>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</si>
  <si>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</si>
  <si>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</si>
  <si>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</si>
  <si>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</si>
  <si>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</si>
  <si>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</si>
  <si>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</si>
  <si>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</si>
  <si>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</si>
  <si>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</si>
  <si>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</si>
  <si>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</si>
  <si>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</si>
  <si>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</si>
  <si>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</si>
  <si>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</si>
  <si>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</si>
  <si>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</si>
  <si>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</si>
  <si>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</si>
  <si>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</si>
  <si>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</si>
  <si>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</si>
  <si>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</si>
  <si>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</si>
  <si>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</si>
  <si>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</si>
  <si>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</si>
  <si>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</si>
  <si>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</si>
  <si>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</si>
  <si>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</si>
  <si>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</si>
  <si>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</si>
  <si>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</si>
  <si>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</si>
  <si>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</si>
  <si>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</si>
  <si>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</si>
  <si>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</si>
  <si>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</si>
  <si>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</si>
  <si>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</si>
  <si>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</si>
  <si>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</si>
  <si>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</si>
  <si>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</si>
  <si>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</si>
  <si>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</si>
  <si>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</si>
  <si>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</si>
  <si>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</si>
  <si>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</si>
  <si>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</si>
  <si>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</si>
  <si>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</si>
  <si>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</si>
  <si>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</si>
  <si>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</si>
  <si>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</si>
  <si>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</si>
  <si>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</si>
  <si>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</si>
  <si>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</si>
  <si>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</si>
  <si>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</si>
  <si>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</si>
  <si>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</si>
  <si>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</si>
  <si>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</si>
  <si>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</si>
  <si>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</si>
  <si>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</si>
  <si>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</si>
  <si>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</si>
  <si>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</si>
  <si>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</si>
  <si>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</si>
  <si>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</si>
  <si>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</si>
  <si>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</si>
  <si>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</si>
  <si>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</si>
  <si>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</si>
  <si>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</si>
  <si>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</si>
  <si>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</si>
  <si>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</si>
  <si>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</si>
  <si>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</si>
  <si>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</si>
  <si>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</si>
  <si>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</si>
  <si>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</si>
  <si>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</si>
  <si>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</si>
  <si>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</si>
  <si>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</si>
  <si>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</si>
  <si>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</si>
  <si>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</si>
  <si>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</si>
  <si>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</si>
  <si>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</si>
  <si>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</si>
  <si>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</si>
  <si>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</si>
  <si>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</si>
  <si>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</si>
  <si>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</si>
  <si>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</si>
  <si>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</si>
  <si>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</si>
  <si>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</si>
  <si>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</si>
  <si>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</si>
  <si>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</si>
  <si>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</si>
  <si>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</si>
  <si>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</si>
  <si>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</si>
  <si>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</si>
  <si>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</si>
  <si>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</si>
  <si>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</si>
  <si>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</si>
  <si>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</si>
  <si>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</si>
  <si>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</si>
  <si>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</si>
  <si>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</si>
  <si>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</si>
  <si>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</si>
  <si>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</si>
  <si>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</si>
  <si>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</si>
  <si>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</si>
  <si>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</si>
  <si>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</si>
  <si>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</si>
  <si>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</si>
  <si>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</si>
  <si>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</si>
  <si>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</si>
  <si>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</si>
  <si>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</si>
  <si>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</si>
  <si>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</si>
  <si>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</si>
  <si>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</si>
  <si>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</si>
  <si>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</si>
  <si>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</si>
  <si>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</si>
  <si>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</si>
  <si>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</si>
  <si>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</si>
  <si>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</si>
  <si>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</si>
  <si>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</si>
  <si>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</si>
  <si>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</si>
  <si>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</si>
  <si>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</si>
  <si>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</si>
  <si>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</si>
  <si>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</si>
  <si>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</si>
  <si>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</si>
  <si>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</si>
  <si>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</si>
  <si>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</si>
  <si>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</si>
  <si>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</si>
  <si>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</si>
  <si>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</si>
  <si>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</si>
  <si>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</si>
  <si>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</si>
  <si>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</si>
  <si>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</si>
  <si>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</si>
  <si>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</si>
  <si>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</si>
  <si>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</si>
  <si>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</si>
  <si>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</si>
  <si>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</si>
  <si>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</si>
  <si>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</si>
  <si>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</si>
  <si>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</si>
  <si>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</si>
  <si>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</si>
  <si>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</si>
  <si>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</si>
  <si>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</si>
  <si>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</si>
  <si>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</si>
  <si>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</si>
  <si>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</si>
  <si>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</si>
  <si>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</si>
  <si>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</si>
  <si>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</si>
  <si>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</si>
  <si>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</si>
  <si>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</si>
  <si>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</si>
  <si>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</si>
  <si>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</si>
  <si>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</si>
  <si>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</si>
  <si>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</si>
  <si>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</si>
  <si>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</si>
  <si>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</si>
  <si>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</si>
  <si>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</si>
  <si>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</si>
  <si>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</si>
  <si>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</si>
  <si>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</si>
  <si>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</si>
  <si>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</si>
  <si>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</si>
  <si>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</si>
  <si>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</si>
  <si>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</si>
  <si>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</si>
  <si>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</si>
  <si>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</si>
  <si>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</si>
  <si>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</si>
  <si>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</si>
  <si>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</si>
  <si>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</si>
  <si>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</si>
  <si>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</si>
  <si>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</si>
  <si>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</si>
  <si>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</si>
  <si>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</si>
  <si>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</si>
  <si>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</si>
  <si>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</si>
  <si>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</si>
  <si>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</si>
  <si>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</si>
  <si>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</si>
  <si>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</si>
  <si>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</si>
  <si>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</si>
  <si>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</si>
  <si>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</si>
  <si>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</si>
  <si>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</si>
  <si>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</si>
  <si>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</si>
  <si>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</si>
  <si>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</si>
  <si>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</si>
  <si>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</si>
  <si>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</si>
  <si>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</si>
  <si>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</si>
  <si>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</si>
  <si>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</si>
  <si>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</si>
  <si>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</si>
  <si>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</si>
  <si>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</si>
  <si>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</si>
  <si>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</si>
  <si>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</si>
  <si>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</si>
  <si>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</si>
  <si>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</si>
  <si>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</si>
  <si>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</si>
  <si>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</si>
  <si>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</si>
  <si>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</si>
  <si>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</si>
  <si>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</si>
  <si>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</si>
  <si>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</si>
  <si>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</si>
  <si>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</si>
  <si>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</si>
  <si>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</si>
  <si>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</si>
  <si>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</si>
  <si>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</si>
  <si>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</si>
  <si>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</si>
  <si>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</si>
  <si>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</si>
  <si>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</si>
  <si>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</si>
  <si>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</si>
  <si>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</si>
  <si>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</si>
  <si>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</si>
  <si>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</si>
  <si>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</si>
  <si>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</si>
  <si>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</si>
  <si>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</si>
  <si>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</si>
  <si>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</si>
  <si>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</si>
  <si>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</si>
  <si>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</si>
  <si>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</si>
  <si>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</si>
  <si>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</si>
  <si>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</si>
  <si>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</si>
  <si>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</si>
  <si>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</si>
  <si>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</si>
  <si>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</si>
  <si>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</si>
  <si>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</si>
  <si>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</si>
  <si>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</si>
  <si>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</si>
  <si>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</si>
  <si>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</si>
  <si>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</si>
  <si>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</si>
  <si>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</si>
  <si>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</si>
  <si>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</si>
  <si>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</si>
  <si>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</si>
  <si>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</si>
  <si>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</si>
  <si>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</si>
  <si>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</si>
  <si>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</si>
  <si>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</si>
  <si>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</si>
  <si>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</si>
  <si>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</si>
  <si>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</si>
  <si>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</si>
  <si>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</si>
  <si>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</si>
  <si>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</si>
  <si>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</si>
  <si>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</si>
  <si>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</si>
  <si>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</si>
  <si>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</si>
  <si>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</si>
  <si>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</si>
  <si>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</si>
  <si>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</si>
  <si>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</si>
  <si>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</si>
  <si>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</si>
  <si>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</si>
  <si>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</si>
  <si>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</si>
  <si>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</si>
  <si>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</si>
  <si>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</si>
  <si>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</si>
  <si>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</si>
  <si>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</si>
  <si>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</si>
  <si>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</si>
  <si>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</si>
  <si>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</si>
  <si>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</si>
  <si>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</si>
  <si>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</si>
  <si>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</si>
  <si>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</si>
  <si>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</si>
  <si>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</si>
  <si>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</si>
  <si>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</si>
  <si>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</si>
  <si>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</si>
  <si>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</si>
  <si>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</si>
  <si>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</si>
  <si>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</si>
  <si>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</si>
  <si>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</si>
  <si>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</si>
  <si>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</si>
  <si>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</si>
  <si>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</si>
  <si>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</si>
  <si>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</si>
  <si>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</si>
  <si>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</si>
  <si>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</si>
  <si>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</si>
  <si>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</si>
  <si>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</si>
  <si>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</si>
  <si>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</si>
  <si>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</si>
  <si>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</si>
  <si>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</si>
  <si>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</si>
  <si>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</si>
  <si>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</si>
  <si>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</si>
  <si>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</si>
  <si>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</si>
  <si>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</si>
  <si>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</si>
  <si>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</si>
  <si>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</si>
  <si>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</si>
  <si>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</si>
  <si>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</si>
  <si>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</si>
  <si>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</si>
  <si>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</si>
  <si>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</si>
  <si>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</si>
  <si>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</si>
  <si>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</si>
  <si>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</si>
  <si>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</si>
  <si>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</si>
  <si>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</si>
  <si>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</si>
  <si>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</si>
  <si>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</si>
  <si>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</si>
  <si>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</si>
  <si>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</si>
  <si>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</si>
  <si>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</si>
  <si>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</si>
  <si>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</si>
  <si>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</si>
  <si>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</si>
  <si>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</si>
  <si>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</si>
  <si>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</si>
  <si>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</si>
  <si>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</si>
  <si>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</si>
  <si>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</si>
  <si>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</si>
  <si>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</si>
  <si>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</si>
  <si>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</si>
  <si>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</si>
  <si>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</si>
  <si>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</si>
  <si>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</si>
  <si>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</si>
  <si>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</si>
  <si>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</si>
  <si>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</si>
  <si>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</si>
  <si>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</si>
  <si>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</si>
  <si>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</si>
  <si>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</si>
  <si>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</si>
  <si>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</si>
  <si>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</si>
  <si>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</si>
  <si>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</si>
  <si>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</si>
  <si>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</si>
  <si>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</si>
  <si>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</si>
  <si>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</si>
  <si>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</si>
  <si>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</si>
  <si>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</si>
  <si>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</si>
  <si>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</si>
  <si>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</si>
  <si>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</si>
  <si>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</si>
  <si>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</si>
  <si>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</si>
  <si>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</si>
  <si>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</si>
  <si>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</si>
  <si>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</si>
  <si>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</si>
  <si>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</si>
  <si>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</si>
  <si>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</si>
  <si>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</si>
  <si>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</si>
  <si>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</si>
  <si>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</si>
  <si>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</si>
  <si>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</si>
  <si>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</si>
  <si>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</si>
  <si>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</si>
  <si>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</si>
  <si>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</si>
  <si>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</si>
  <si>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</si>
  <si>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</si>
  <si>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</si>
  <si>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</si>
  <si>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</si>
  <si>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</si>
  <si>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</si>
  <si>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</si>
  <si>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</si>
  <si>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</si>
  <si>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</si>
  <si>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</si>
  <si>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</si>
  <si>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</si>
  <si>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</si>
  <si>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</si>
  <si>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</si>
  <si>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</si>
  <si>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</si>
  <si>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</si>
  <si>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</si>
  <si>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</si>
  <si>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</si>
  <si>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</si>
  <si>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</si>
  <si>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</si>
  <si>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</si>
  <si>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</si>
  <si>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</si>
  <si>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</si>
  <si>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</si>
  <si>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</si>
  <si>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</si>
  <si>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</si>
  <si>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</si>
  <si>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</si>
  <si>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</si>
  <si>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</si>
  <si>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</si>
  <si>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</si>
  <si>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</si>
  <si>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</si>
  <si>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</si>
  <si>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</si>
  <si>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</si>
  <si>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</si>
  <si>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</si>
  <si>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</si>
  <si>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</si>
  <si>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</si>
  <si>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</si>
  <si>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</si>
  <si>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</si>
  <si>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</si>
  <si>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</si>
  <si>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</si>
  <si>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</si>
  <si>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</si>
  <si>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</si>
  <si>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</si>
  <si>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</si>
  <si>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</si>
  <si>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</si>
  <si>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</si>
  <si>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</si>
  <si>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</si>
  <si>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</si>
  <si>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</si>
  <si>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</si>
  <si>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</si>
  <si>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</si>
  <si>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</si>
  <si>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</si>
  <si>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</si>
  <si>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</si>
  <si>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</si>
  <si>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</si>
  <si>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</si>
  <si>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</si>
  <si>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</si>
  <si>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</si>
  <si>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</si>
  <si>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</si>
  <si>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</si>
  <si>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</si>
  <si>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</si>
  <si>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</si>
  <si>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</si>
  <si>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</si>
  <si>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</si>
  <si>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</si>
  <si>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</si>
  <si>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</si>
  <si>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</si>
  <si>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</si>
  <si>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</si>
  <si>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</si>
  <si>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</si>
  <si>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</si>
  <si>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</si>
  <si>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</si>
  <si>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</si>
  <si>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</si>
  <si>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</si>
  <si>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</si>
  <si>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</si>
  <si>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</si>
  <si>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</si>
  <si>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</si>
  <si>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</si>
  <si>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</si>
  <si>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</si>
  <si>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</si>
  <si>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</si>
  <si>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</si>
  <si>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</si>
  <si>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</si>
  <si>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</si>
  <si>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</si>
  <si>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</si>
  <si>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</si>
  <si>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</si>
  <si>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</si>
  <si>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</si>
  <si>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</si>
  <si>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</si>
  <si>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</si>
  <si>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</si>
  <si>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</si>
  <si>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</si>
  <si>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</si>
  <si>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</si>
  <si>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</si>
  <si>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</si>
  <si>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</si>
  <si>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</si>
  <si>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</si>
  <si>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</si>
  <si>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</si>
  <si>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</si>
  <si>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</si>
  <si>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</si>
  <si>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</si>
  <si>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</si>
  <si>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</si>
  <si>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</si>
  <si>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</si>
  <si>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</si>
  <si>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</si>
  <si>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</si>
  <si>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</si>
  <si>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</si>
  <si>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</si>
  <si>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</si>
  <si>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</si>
  <si>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</si>
  <si>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</si>
  <si>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</si>
  <si>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</si>
  <si>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</si>
  <si>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</si>
  <si>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</si>
  <si>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</si>
  <si>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</si>
  <si>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</si>
  <si>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</si>
  <si>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</si>
  <si>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</si>
  <si>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</si>
  <si>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</si>
  <si>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</si>
  <si>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</si>
  <si>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</si>
  <si>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</si>
  <si>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</si>
  <si>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</si>
  <si>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</si>
  <si>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</si>
  <si>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</si>
  <si>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</si>
  <si>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</si>
  <si>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</si>
  <si>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</si>
  <si>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</si>
  <si>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</si>
  <si>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</si>
  <si>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</si>
  <si>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</si>
  <si>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</si>
  <si>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</si>
  <si>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</si>
  <si>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</si>
  <si>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</si>
  <si>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</si>
  <si>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</si>
  <si>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</si>
  <si>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</si>
  <si>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</si>
  <si>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</si>
  <si>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</si>
  <si>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</si>
  <si>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</si>
  <si>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</si>
  <si>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</si>
  <si>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</si>
  <si>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</si>
  <si>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</si>
  <si>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</si>
  <si>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</si>
  <si>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</si>
  <si>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</si>
  <si>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</si>
  <si>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</si>
  <si>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</si>
  <si>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</si>
  <si>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</si>
  <si>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</si>
  <si>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</si>
  <si>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</si>
  <si>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</si>
  <si>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</si>
  <si>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</si>
  <si>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</si>
  <si>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</si>
  <si>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</si>
  <si>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</si>
  <si>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</si>
  <si>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</si>
  <si>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</si>
  <si>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</si>
  <si>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</si>
  <si>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</si>
  <si>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</si>
  <si>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</si>
  <si>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</si>
  <si>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</si>
  <si>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</si>
  <si>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</si>
  <si>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</si>
  <si>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</si>
  <si>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</si>
  <si>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</si>
  <si>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</si>
  <si>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</si>
  <si>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</si>
  <si>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</si>
  <si>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</si>
  <si>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</si>
  <si>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</si>
  <si>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</si>
  <si>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</si>
  <si>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</si>
  <si>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</si>
  <si>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</si>
  <si>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</si>
  <si>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</si>
  <si>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</si>
  <si>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</si>
  <si>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</si>
  <si>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</si>
  <si>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</si>
  <si>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</si>
  <si>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</si>
  <si>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</si>
  <si>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</si>
  <si>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</si>
  <si>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</si>
  <si>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</si>
  <si>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</si>
  <si>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</si>
  <si>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</si>
  <si>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</si>
  <si>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</si>
  <si>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</si>
  <si>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</si>
  <si>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</si>
  <si>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</si>
  <si>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</si>
  <si>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</si>
  <si>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</si>
  <si>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</si>
  <si>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</si>
  <si>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</si>
  <si>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</si>
  <si>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</si>
  <si>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</si>
  <si>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</si>
  <si>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</si>
  <si>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</si>
  <si>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</si>
  <si>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</si>
  <si>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</si>
  <si>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</si>
  <si>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</si>
  <si>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</si>
  <si>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</si>
  <si>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</si>
  <si>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</si>
  <si>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</si>
  <si>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</si>
  <si>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</si>
  <si>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</si>
  <si>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</si>
  <si>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</si>
  <si>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</si>
  <si>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</si>
  <si>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</si>
  <si>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</si>
  <si>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</si>
  <si>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</si>
  <si>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</si>
  <si>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</si>
  <si>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</si>
  <si>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</si>
  <si>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</si>
  <si>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</si>
  <si>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</si>
  <si>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</si>
  <si>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</si>
  <si>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</si>
  <si>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</si>
  <si>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</si>
  <si>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</si>
  <si>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</si>
  <si>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</si>
  <si>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</si>
  <si>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</si>
  <si>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</si>
  <si>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</si>
  <si>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</si>
  <si>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</si>
  <si>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</si>
  <si>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</si>
  <si>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</si>
  <si>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</si>
  <si>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</si>
  <si>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</si>
  <si>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</si>
  <si>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</si>
  <si>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</si>
  <si>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</si>
  <si>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</si>
  <si>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</si>
  <si>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</si>
  <si>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</si>
  <si>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</si>
  <si>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</si>
  <si>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</si>
  <si>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</si>
  <si>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</si>
  <si>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</si>
  <si>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</si>
  <si>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</si>
  <si>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</si>
  <si>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</si>
  <si>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</si>
  <si>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</si>
  <si>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</si>
  <si>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</si>
  <si>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</si>
  <si>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</si>
  <si>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</si>
  <si>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</si>
  <si>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</si>
  <si>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</si>
  <si>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</si>
  <si>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</si>
  <si>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</si>
  <si>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</si>
  <si>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</si>
  <si>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</si>
  <si>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</si>
  <si>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</si>
  <si>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</si>
  <si>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</si>
  <si>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</si>
  <si>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</si>
  <si>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</si>
  <si>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</si>
  <si>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</si>
  <si>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</si>
  <si>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</si>
  <si>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</si>
  <si>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</si>
  <si>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</si>
  <si>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</si>
  <si>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</si>
  <si>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</si>
  <si>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</si>
  <si>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</si>
  <si>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</si>
  <si>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</si>
  <si>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</si>
  <si>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</si>
  <si>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</si>
  <si>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</si>
  <si>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</si>
  <si>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</si>
  <si>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</si>
  <si>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</si>
  <si>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</si>
  <si>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</si>
  <si>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</si>
  <si>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</si>
  <si>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</si>
  <si>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</si>
  <si>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</si>
  <si>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</si>
  <si>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</si>
  <si>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</si>
  <si>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</si>
  <si>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</si>
  <si>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</si>
  <si>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</si>
  <si>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</si>
  <si>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</si>
  <si>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</si>
  <si>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</si>
  <si>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</si>
  <si>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</si>
  <si>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</si>
  <si>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</si>
  <si>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</si>
  <si>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</si>
  <si>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</si>
  <si>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</si>
  <si>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</si>
  <si>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</si>
  <si>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</si>
  <si>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</si>
  <si>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</si>
  <si>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</si>
  <si>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</si>
  <si>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</si>
  <si>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</si>
  <si>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</si>
  <si>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</si>
  <si>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</si>
  <si>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</si>
  <si>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</si>
  <si>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</si>
  <si>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</si>
  <si>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</si>
  <si>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</si>
  <si>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</si>
  <si>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</si>
  <si>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</si>
  <si>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</si>
  <si>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</si>
  <si>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</si>
  <si>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</si>
  <si>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</si>
  <si>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</si>
  <si>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</si>
  <si>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</si>
  <si>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</si>
  <si>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</si>
  <si>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</si>
  <si>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</si>
  <si>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</si>
  <si>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</si>
  <si>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</si>
  <si>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</si>
  <si>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</si>
  <si>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</si>
  <si>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</si>
  <si>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</si>
  <si>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</si>
  <si>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</si>
  <si>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</si>
  <si>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</si>
  <si>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</si>
  <si>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</si>
  <si>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</si>
  <si>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</si>
  <si>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</si>
  <si>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</si>
  <si>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</si>
  <si>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</si>
  <si>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</si>
  <si>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</si>
  <si>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</si>
  <si>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</si>
  <si>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</si>
  <si>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</si>
  <si>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</si>
  <si>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</si>
  <si>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</si>
  <si>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</si>
  <si>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</si>
  <si>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</si>
  <si>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</si>
  <si>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</si>
  <si>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</si>
  <si>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</si>
  <si>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</si>
  <si>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</si>
  <si>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</si>
  <si>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</si>
  <si>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</si>
  <si>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</si>
  <si>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</si>
  <si>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</si>
  <si>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</si>
  <si>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</si>
  <si>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</si>
  <si>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</si>
  <si>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</si>
  <si>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</si>
  <si>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</si>
  <si>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</si>
  <si>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</si>
  <si>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</si>
  <si>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</si>
  <si>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</si>
  <si>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</si>
  <si>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</si>
  <si>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</si>
  <si>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</si>
  <si>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</si>
  <si>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</si>
  <si>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</si>
  <si>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</si>
  <si>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</si>
  <si>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</si>
  <si>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</si>
  <si>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</si>
  <si>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</si>
  <si>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</si>
  <si>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</si>
  <si>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</si>
  <si>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</si>
  <si>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</si>
  <si>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</si>
  <si>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</si>
  <si>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</si>
  <si>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</si>
  <si>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</si>
  <si>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</si>
  <si>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</si>
  <si>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</si>
  <si>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</si>
  <si>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</si>
  <si>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</si>
  <si>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</si>
  <si>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</si>
  <si>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</si>
  <si>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</si>
  <si>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</si>
  <si>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</si>
  <si>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</si>
  <si>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</si>
  <si>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</si>
  <si>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</si>
  <si>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</si>
  <si>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</si>
  <si>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</si>
  <si>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</si>
  <si>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</si>
  <si>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</si>
  <si>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</si>
  <si>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</si>
  <si>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</si>
  <si>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</si>
  <si>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</si>
  <si>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</si>
  <si>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</si>
  <si>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</si>
  <si>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</si>
  <si>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</si>
  <si>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</si>
  <si>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</si>
  <si>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</si>
  <si>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</si>
  <si>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</si>
  <si>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</si>
  <si>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</si>
  <si>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</si>
  <si>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</si>
  <si>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</si>
  <si>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</si>
  <si>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</si>
  <si>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</si>
  <si>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</si>
  <si>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</si>
  <si>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</si>
  <si>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</si>
  <si>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</si>
  <si>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</si>
  <si>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</si>
  <si>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</si>
  <si>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</si>
  <si>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</si>
  <si>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</si>
  <si>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</si>
  <si>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</si>
  <si>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</si>
  <si>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</si>
  <si>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</si>
  <si>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</si>
  <si>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</si>
  <si>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</si>
  <si>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</si>
  <si>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</si>
  <si>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</si>
  <si>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</si>
  <si>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</si>
  <si>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</si>
  <si>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</si>
  <si>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</si>
  <si>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</si>
  <si>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</si>
  <si>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</si>
  <si>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</si>
  <si>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</si>
  <si>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</si>
  <si>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</si>
  <si>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</si>
  <si>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</si>
  <si>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</si>
  <si>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</si>
  <si>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</si>
  <si>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</si>
  <si>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</si>
  <si>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</si>
  <si>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</si>
  <si>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</si>
  <si>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</si>
  <si>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</si>
  <si>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</si>
  <si>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</si>
  <si>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</si>
  <si>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</si>
  <si>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</si>
  <si>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</si>
  <si>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</si>
  <si>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</si>
  <si>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</si>
  <si>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</si>
  <si>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</si>
  <si>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</si>
  <si>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</si>
  <si>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</si>
  <si>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</si>
  <si>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</si>
  <si>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</si>
  <si>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</si>
  <si>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</si>
  <si>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</si>
  <si>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</si>
  <si>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</si>
  <si>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</si>
  <si>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</si>
  <si>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</si>
  <si>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</si>
  <si>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</si>
  <si>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</si>
  <si>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</si>
  <si>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</si>
  <si>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</si>
  <si>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</si>
  <si>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</si>
  <si>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</si>
  <si>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</si>
  <si>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</si>
  <si>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</si>
  <si>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</si>
  <si>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</si>
  <si>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</si>
  <si>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</si>
  <si>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</si>
  <si>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</si>
  <si>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</si>
  <si>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</si>
  <si>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</si>
  <si>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</si>
  <si>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</si>
  <si>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</si>
  <si>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</si>
  <si>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</si>
  <si>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</si>
  <si>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</si>
  <si>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</si>
  <si>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</si>
  <si>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</si>
  <si>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</si>
  <si>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</si>
  <si>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</si>
  <si>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</si>
  <si>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</si>
  <si>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</si>
  <si>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</si>
  <si>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</si>
  <si>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</si>
  <si>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</si>
  <si>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</si>
  <si>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</si>
  <si>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</si>
  <si>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</si>
  <si>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</si>
  <si>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</si>
  <si>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</si>
  <si>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</si>
  <si>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</si>
  <si>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</si>
  <si>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</si>
  <si>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</si>
  <si>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</si>
  <si>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</si>
  <si>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</si>
  <si>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</si>
  <si>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</si>
  <si>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</si>
  <si>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</si>
  <si>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</si>
  <si>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</si>
  <si>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</si>
  <si>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</si>
  <si>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</si>
  <si>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</si>
  <si>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</si>
  <si>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</si>
  <si>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</si>
  <si>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</si>
  <si>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</si>
  <si>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</si>
  <si>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</si>
  <si>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</si>
  <si>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</si>
  <si>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</si>
  <si>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</si>
  <si>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</si>
  <si>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</si>
  <si>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</si>
  <si>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</si>
  <si>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</si>
  <si>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</si>
  <si>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</si>
  <si>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</si>
  <si>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</si>
  <si>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</si>
  <si>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</si>
  <si>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</si>
  <si>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</si>
  <si>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</si>
  <si>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</si>
  <si>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</si>
  <si>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</si>
  <si>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</si>
  <si>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</si>
  <si>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</si>
  <si>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</si>
  <si>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</si>
  <si>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</si>
  <si>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</si>
  <si>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</si>
  <si>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</si>
  <si>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</si>
  <si>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</si>
  <si>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</si>
  <si>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</si>
  <si>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</si>
  <si>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</si>
  <si>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</si>
  <si>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</si>
  <si>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</si>
  <si>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</si>
  <si>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</si>
  <si>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</si>
  <si>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</si>
  <si>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</si>
  <si>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</si>
  <si>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</si>
  <si>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</si>
  <si>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</si>
  <si>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</si>
  <si>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</si>
  <si>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</si>
  <si>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</si>
  <si>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</si>
  <si>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</si>
  <si>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</si>
  <si>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</si>
  <si>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</si>
  <si>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</si>
  <si>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</si>
  <si>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</si>
  <si>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</si>
  <si>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</si>
  <si>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</si>
  <si>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</si>
  <si>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</si>
  <si>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</si>
  <si>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</si>
  <si>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</si>
  <si>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</si>
  <si>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</si>
  <si>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</si>
  <si>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</si>
  <si>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</si>
  <si>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</si>
  <si>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</si>
  <si>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</si>
  <si>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</si>
  <si>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</si>
  <si>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</si>
  <si>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</si>
  <si>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</si>
  <si>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</si>
  <si>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</si>
  <si>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</si>
  <si>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</si>
  <si>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</si>
  <si>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</si>
  <si>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</si>
  <si>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</si>
  <si>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</si>
  <si>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</si>
  <si>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</si>
  <si>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</si>
  <si>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</si>
  <si>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</si>
  <si>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</si>
  <si>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</si>
  <si>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</si>
  <si>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</si>
  <si>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</si>
  <si>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</si>
  <si>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</si>
  <si>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</si>
  <si>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</si>
  <si>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</si>
  <si>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</si>
  <si>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</si>
  <si>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</si>
  <si>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</si>
  <si>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</si>
  <si>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</si>
  <si>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</si>
  <si>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</si>
  <si>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</si>
  <si>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</si>
  <si>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</si>
  <si>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</si>
  <si>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</si>
  <si>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</si>
  <si>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</si>
  <si>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</si>
  <si>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</si>
  <si>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</si>
  <si>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</si>
  <si>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</si>
  <si>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</si>
  <si>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</si>
  <si>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</si>
  <si>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</si>
  <si>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</si>
  <si>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</si>
  <si>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</si>
  <si>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</si>
  <si>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</si>
  <si>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</si>
  <si>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</si>
  <si>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</si>
  <si>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</si>
  <si>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</si>
  <si>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</si>
  <si>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</si>
  <si>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</si>
  <si>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</si>
  <si>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</si>
  <si>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</si>
  <si>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</si>
  <si>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</si>
  <si>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</si>
  <si>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</si>
  <si>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</si>
  <si>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</si>
  <si>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</si>
  <si>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</si>
  <si>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</si>
  <si>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</si>
  <si>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</si>
  <si>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</si>
  <si>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</si>
  <si>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</si>
  <si>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</si>
  <si>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</si>
  <si>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</si>
  <si>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</si>
  <si>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</si>
  <si>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</si>
  <si>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</si>
  <si>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</si>
  <si>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</si>
  <si>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</si>
  <si>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</si>
  <si>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</si>
  <si>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</si>
  <si>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</si>
  <si>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</si>
  <si>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</si>
  <si>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</si>
  <si>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</si>
  <si>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</si>
  <si>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</si>
  <si>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</si>
  <si>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</si>
  <si>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</si>
  <si>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</si>
  <si>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</si>
  <si>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</si>
  <si>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</si>
  <si>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</si>
  <si>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</si>
  <si>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</si>
  <si>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</si>
  <si>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</si>
  <si>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</si>
  <si>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</si>
  <si>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</si>
  <si>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</si>
  <si>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</si>
  <si>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</si>
  <si>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</si>
  <si>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</si>
  <si>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</si>
  <si>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</si>
  <si>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</si>
  <si>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</si>
  <si>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</si>
  <si>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</si>
  <si>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</si>
  <si>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</si>
  <si>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</si>
  <si>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</si>
  <si>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</si>
  <si>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</si>
  <si>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</si>
  <si>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</si>
  <si>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</si>
  <si>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</si>
  <si>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</si>
  <si>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</si>
  <si>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</si>
  <si>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</si>
  <si>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</si>
  <si>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</si>
  <si>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</si>
  <si>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</si>
  <si>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</si>
  <si>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</si>
  <si>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</si>
  <si>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</si>
  <si>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</si>
  <si>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</si>
  <si>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</si>
  <si>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</si>
  <si>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</si>
  <si>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</si>
  <si>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</si>
  <si>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</si>
  <si>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</si>
  <si>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</si>
  <si>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</si>
  <si>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</si>
  <si>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</si>
  <si>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</si>
  <si>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</si>
  <si>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</si>
  <si>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</si>
  <si>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</si>
  <si>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</si>
  <si>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</si>
  <si>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</si>
  <si>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</si>
  <si>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</si>
  <si>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</si>
  <si>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</si>
  <si>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</si>
  <si>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</si>
  <si>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</si>
  <si>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</si>
  <si>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</si>
  <si>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</si>
  <si>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</si>
  <si>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</si>
  <si>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</si>
  <si>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</si>
  <si>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</si>
  <si>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</si>
  <si>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</si>
  <si>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</si>
  <si>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</si>
  <si>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</si>
  <si>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</si>
  <si>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</si>
  <si>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</si>
  <si>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</si>
  <si>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</si>
  <si>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</si>
  <si>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</si>
  <si>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</si>
  <si>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</si>
  <si>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</si>
  <si>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</si>
  <si>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</si>
  <si>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</si>
  <si>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</si>
  <si>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</si>
  <si>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</si>
  <si>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</si>
  <si>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</si>
  <si>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</si>
  <si>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</si>
  <si>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</si>
  <si>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</si>
  <si>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</si>
  <si>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</si>
  <si>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</si>
  <si>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</si>
  <si>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</si>
  <si>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</si>
  <si>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</si>
  <si>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</si>
  <si>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</si>
  <si>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</si>
  <si>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</si>
  <si>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</si>
  <si>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</si>
  <si>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</si>
  <si>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</si>
  <si>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</si>
  <si>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</si>
  <si>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</si>
  <si>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</si>
  <si>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</si>
  <si>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</si>
  <si>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</si>
  <si>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</si>
  <si>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</si>
  <si>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</si>
  <si>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</si>
  <si>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</si>
  <si>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</si>
  <si>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</si>
  <si>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</si>
  <si>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</si>
  <si>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</si>
  <si>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</si>
  <si>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</si>
  <si>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</si>
  <si>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</si>
  <si>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</si>
  <si>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</si>
  <si>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</si>
  <si>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</si>
  <si>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</si>
  <si>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</si>
  <si>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</si>
  <si>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</si>
  <si>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</si>
  <si>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</si>
  <si>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</si>
  <si>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</si>
  <si>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</si>
  <si>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</si>
  <si>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</si>
  <si>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</si>
  <si>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</si>
  <si>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</si>
  <si>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</si>
  <si>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</si>
  <si>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</si>
  <si>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</si>
  <si>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</si>
  <si>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</si>
  <si>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</si>
  <si>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</si>
  <si>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</si>
  <si>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</si>
  <si>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</si>
  <si>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</si>
  <si>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</si>
  <si>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</si>
  <si>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</si>
  <si>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</si>
  <si>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</si>
  <si>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</si>
  <si>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</si>
  <si>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</si>
  <si>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</si>
  <si>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</si>
  <si>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</si>
  <si>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</si>
  <si>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</si>
  <si>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</si>
  <si>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</si>
  <si>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</si>
  <si>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</si>
  <si>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</si>
  <si>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</si>
  <si>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</si>
  <si>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</si>
  <si>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</si>
  <si>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</si>
  <si>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</si>
  <si>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</si>
  <si>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</si>
  <si>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</si>
  <si>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</si>
  <si>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</si>
  <si>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</si>
  <si>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</si>
  <si>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</si>
  <si>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</si>
  <si>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</si>
  <si>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</si>
  <si>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</si>
  <si>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</si>
  <si>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</si>
  <si>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</si>
  <si>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</si>
  <si>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</si>
  <si>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</si>
  <si>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</si>
  <si>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</si>
  <si>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</si>
  <si>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</si>
  <si>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</si>
  <si>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</si>
  <si>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</si>
  <si>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</si>
  <si>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</si>
  <si>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</si>
  <si>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</si>
  <si>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</si>
  <si>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</si>
  <si>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</si>
  <si>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</si>
  <si>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</si>
  <si>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</si>
  <si>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</si>
  <si>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</si>
  <si>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</si>
  <si>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</si>
  <si>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</si>
  <si>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</si>
  <si>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</si>
  <si>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</si>
  <si>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</si>
  <si>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</si>
  <si>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</si>
  <si>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</si>
  <si>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</si>
  <si>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</si>
  <si>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</si>
  <si>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</si>
  <si>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</si>
  <si>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</si>
  <si>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</si>
  <si>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</si>
  <si>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</si>
  <si>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</si>
  <si>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</si>
  <si>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</si>
  <si>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</si>
  <si>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</si>
  <si>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</si>
  <si>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</si>
  <si>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</si>
  <si>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</si>
  <si>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</si>
  <si>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</si>
  <si>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</si>
  <si>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</si>
  <si>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</si>
  <si>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</si>
  <si>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</si>
  <si>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</si>
  <si>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</si>
  <si>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</si>
  <si>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</si>
  <si>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</si>
  <si>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</si>
  <si>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</si>
  <si>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</si>
  <si>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</si>
  <si>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</si>
  <si>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</si>
  <si>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</si>
  <si>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</si>
  <si>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</si>
  <si>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</si>
  <si>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</si>
  <si>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</si>
  <si>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</si>
  <si>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</si>
  <si>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</si>
  <si>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</si>
  <si>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</si>
  <si>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</si>
  <si>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</si>
  <si>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</si>
  <si>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</si>
  <si>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</si>
  <si>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</si>
  <si>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</si>
  <si>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</si>
  <si>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</si>
  <si>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</si>
  <si>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</si>
  <si>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</si>
  <si>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</si>
  <si>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</si>
  <si>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</si>
  <si>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</si>
  <si>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</si>
  <si>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</si>
  <si>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</si>
  <si>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</si>
  <si>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</si>
  <si>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</si>
  <si>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</si>
  <si>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</si>
  <si>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</si>
  <si>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</si>
  <si>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</si>
  <si>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</si>
  <si>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</si>
  <si>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</si>
  <si>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</si>
  <si>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</si>
  <si>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</si>
  <si>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</si>
  <si>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</si>
  <si>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</si>
  <si>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</si>
  <si>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</si>
  <si>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</si>
  <si>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</si>
  <si>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</si>
  <si>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</si>
  <si>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</si>
  <si>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</si>
  <si>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</si>
  <si>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</si>
  <si>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</si>
  <si>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</si>
  <si>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</si>
  <si>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</si>
  <si>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</si>
  <si>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</si>
  <si>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</si>
  <si>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</si>
  <si>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</si>
  <si>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</si>
  <si>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</si>
  <si>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</si>
  <si>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</si>
  <si>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</si>
  <si>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</si>
  <si>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</si>
  <si>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</si>
  <si>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</si>
  <si>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</si>
  <si>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</si>
  <si>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</si>
  <si>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</si>
  <si>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</si>
  <si>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</si>
  <si>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</si>
  <si>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</si>
  <si>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</si>
  <si>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</si>
  <si>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</si>
  <si>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</si>
  <si>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</si>
  <si>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</si>
  <si>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</si>
  <si>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</si>
  <si>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</si>
  <si>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</si>
  <si>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</si>
  <si>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</si>
  <si>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</si>
  <si>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</si>
  <si>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</si>
  <si>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</si>
  <si>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</si>
  <si>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</si>
  <si>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</si>
  <si>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</si>
  <si>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</si>
  <si>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</si>
  <si>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</si>
  <si>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</si>
  <si>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</si>
  <si>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</si>
  <si>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</si>
  <si>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</si>
  <si>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</si>
  <si>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</si>
  <si>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</si>
  <si>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</si>
  <si>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</si>
  <si>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</si>
  <si>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</si>
  <si>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</si>
  <si>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</si>
  <si>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</si>
  <si>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</si>
  <si>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</si>
  <si>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</si>
  <si>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</si>
  <si>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</si>
  <si>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</si>
  <si>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</si>
  <si>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</si>
  <si>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</si>
  <si>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</si>
  <si>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</si>
  <si>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</si>
  <si>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</si>
  <si>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</si>
  <si>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</si>
  <si>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</si>
  <si>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</si>
  <si>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</si>
  <si>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</si>
  <si>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</si>
  <si>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</si>
  <si>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</si>
  <si>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</si>
  <si>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</si>
  <si>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</si>
  <si>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</si>
  <si>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</si>
  <si>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</si>
  <si>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</si>
  <si>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</si>
  <si>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</si>
  <si>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</si>
  <si>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</si>
  <si>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</si>
  <si>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</si>
  <si>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</si>
  <si>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</si>
  <si>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</si>
  <si>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</si>
  <si>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</si>
  <si>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</si>
  <si>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</si>
  <si>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</si>
  <si>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</si>
  <si>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</si>
  <si>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</si>
  <si>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</si>
  <si>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</si>
  <si>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</si>
  <si>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</si>
  <si>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</si>
  <si>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</si>
  <si>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</si>
  <si>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</si>
  <si>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</si>
  <si>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</si>
  <si>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</si>
  <si>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</si>
  <si>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</si>
  <si>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</si>
  <si>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</si>
  <si>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</si>
  <si>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</si>
  <si>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</si>
  <si>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</si>
  <si>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</si>
  <si>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</si>
  <si>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</si>
  <si>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</si>
  <si>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</si>
  <si>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</si>
  <si>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</si>
  <si>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</si>
  <si>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</si>
  <si>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</si>
  <si>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</si>
  <si>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</si>
  <si>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</si>
  <si>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</si>
  <si>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</si>
  <si>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</si>
  <si>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</si>
  <si>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</si>
  <si>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</si>
  <si>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</si>
  <si>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</si>
  <si>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</si>
  <si>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</si>
  <si>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</si>
  <si>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</si>
  <si>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</si>
  <si>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</si>
  <si>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</si>
  <si>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</si>
  <si>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</si>
  <si>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</si>
  <si>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</si>
  <si>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</si>
  <si>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</si>
  <si>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</si>
  <si>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</si>
  <si>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</si>
  <si>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</si>
  <si>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</si>
  <si>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</si>
  <si>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</si>
  <si>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</si>
  <si>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</si>
  <si>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</si>
  <si>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</si>
  <si>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</si>
  <si>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</si>
  <si>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</si>
  <si>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</si>
  <si>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</si>
  <si>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</si>
  <si>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</si>
  <si>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</si>
  <si>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</si>
  <si>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</si>
  <si>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</si>
  <si>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</si>
  <si>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</si>
  <si>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</si>
  <si>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</si>
  <si>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</si>
  <si>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</si>
  <si>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</si>
  <si>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</si>
  <si>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</si>
  <si>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</si>
  <si>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</si>
  <si>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</si>
  <si>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</si>
  <si>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</si>
  <si>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</si>
  <si>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</si>
  <si>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</si>
  <si>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</si>
  <si>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</si>
  <si>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</si>
  <si>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</si>
  <si>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</si>
  <si>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</si>
  <si>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</si>
  <si>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</si>
  <si>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</si>
  <si>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</si>
  <si>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</si>
  <si>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</si>
  <si>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</si>
  <si>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</si>
  <si>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</si>
  <si>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</si>
  <si>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</si>
  <si>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</si>
  <si>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</si>
  <si>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</si>
  <si>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</si>
  <si>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</si>
  <si>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</si>
  <si>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</si>
  <si>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</si>
  <si>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</si>
  <si>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</si>
  <si>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</si>
  <si>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</si>
  <si>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</si>
  <si>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</si>
  <si>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</si>
  <si>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</si>
  <si>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</si>
  <si>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</si>
  <si>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</si>
  <si>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</si>
  <si>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</si>
  <si>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</si>
  <si>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</si>
  <si>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</si>
  <si>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</si>
  <si>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</si>
  <si>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</si>
  <si>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</si>
  <si>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</si>
  <si>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</si>
  <si>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</si>
  <si>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</si>
  <si>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</si>
  <si>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</si>
  <si>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</si>
  <si>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</si>
  <si>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</si>
  <si>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</si>
  <si>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</si>
  <si>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</si>
  <si>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</si>
  <si>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</si>
  <si>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</si>
  <si>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</si>
  <si>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</si>
  <si>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</si>
  <si>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</si>
  <si>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</si>
  <si>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</si>
  <si>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</si>
  <si>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</si>
  <si>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</si>
  <si>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</si>
  <si>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</si>
  <si>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</si>
  <si>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</si>
  <si>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</si>
  <si>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</si>
  <si>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</si>
  <si>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</si>
  <si>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</si>
  <si>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</si>
  <si>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</si>
  <si>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</si>
  <si>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</si>
  <si>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</si>
  <si>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</si>
  <si>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</si>
  <si>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</si>
  <si>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</si>
  <si>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</si>
  <si>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</si>
  <si>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</si>
  <si>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</si>
  <si>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</si>
  <si>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</si>
  <si>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</si>
  <si>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</si>
  <si>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</si>
  <si>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</si>
  <si>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</si>
  <si>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</si>
  <si>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</si>
  <si>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</si>
  <si>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</si>
  <si>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</si>
  <si>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</si>
  <si>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</si>
  <si>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</si>
  <si>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</si>
  <si>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</si>
  <si>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</si>
  <si>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</si>
  <si>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</si>
  <si>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</si>
  <si>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</si>
  <si>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</si>
  <si>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</si>
  <si>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</si>
  <si>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</si>
  <si>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</si>
  <si>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</si>
  <si>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</si>
  <si>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</si>
  <si>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</si>
  <si>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</si>
  <si>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</si>
  <si>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</si>
  <si>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</si>
  <si>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</si>
  <si>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</si>
  <si>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</si>
  <si>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</si>
  <si>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</si>
  <si>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</si>
  <si>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</si>
  <si>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</si>
  <si>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</si>
  <si>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</si>
  <si>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</si>
  <si>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</si>
  <si>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</si>
  <si>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</si>
  <si>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</si>
  <si>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</si>
  <si>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</si>
  <si>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</si>
  <si>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</si>
  <si>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</si>
  <si>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</si>
  <si>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</si>
  <si>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</si>
  <si>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</si>
  <si>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</si>
  <si>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</si>
  <si>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</si>
  <si>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</si>
  <si>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</si>
  <si>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</si>
  <si>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</si>
  <si>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</si>
  <si>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</si>
  <si>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</si>
  <si>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</si>
  <si>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</si>
  <si>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</si>
  <si>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</si>
  <si>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</si>
  <si>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</si>
  <si>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</si>
  <si>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</si>
  <si>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</si>
  <si>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</si>
  <si>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</si>
  <si>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</si>
  <si>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</si>
  <si>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</si>
  <si>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</si>
  <si>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</si>
  <si>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</si>
  <si>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</si>
  <si>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</si>
  <si>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</si>
  <si>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</si>
  <si>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</si>
  <si>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</si>
  <si>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</si>
  <si>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</si>
  <si>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</si>
  <si>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</si>
  <si>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</si>
  <si>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</si>
  <si>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</si>
  <si>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</si>
  <si>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</si>
  <si>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</si>
  <si>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</si>
  <si>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</si>
  <si>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</si>
  <si>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</si>
  <si>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</si>
  <si>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</si>
  <si>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</si>
  <si>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</si>
  <si>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</si>
  <si>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</si>
  <si>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</si>
  <si>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</si>
  <si>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</si>
  <si>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</si>
  <si>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</si>
  <si>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</si>
  <si>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</si>
  <si>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</si>
  <si>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</si>
  <si>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</si>
  <si>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</si>
  <si>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</si>
  <si>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</si>
  <si>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</si>
  <si>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</si>
  <si>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</si>
  <si>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</si>
  <si>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</si>
  <si>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</si>
  <si>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</si>
  <si>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</si>
  <si>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</si>
  <si>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</si>
  <si>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</si>
  <si>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</si>
  <si>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</si>
  <si>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</si>
  <si>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</si>
  <si>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</si>
  <si>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</si>
  <si>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</si>
  <si>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</si>
  <si>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</si>
  <si>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</si>
  <si>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</si>
  <si>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</si>
  <si>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</si>
  <si>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</si>
  <si>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</si>
  <si>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</si>
  <si>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</si>
  <si>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</si>
  <si>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</si>
  <si>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</si>
  <si>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</si>
  <si>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</si>
  <si>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</si>
  <si>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</si>
  <si>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</si>
  <si>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</si>
  <si>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</si>
  <si>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</si>
  <si>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</si>
  <si>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</si>
  <si>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</si>
  <si>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</si>
  <si>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</si>
  <si>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</si>
  <si>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</si>
  <si>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</si>
  <si>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</si>
  <si>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</si>
  <si>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</si>
  <si>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</si>
  <si>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</si>
  <si>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</si>
  <si>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</si>
  <si>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</si>
  <si>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</si>
  <si>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</si>
  <si>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</si>
  <si>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</si>
  <si>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</si>
  <si>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</si>
  <si>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</si>
  <si>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</si>
  <si>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</si>
  <si>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</si>
  <si>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</si>
  <si>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</si>
  <si>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</si>
  <si>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</si>
  <si>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</si>
  <si>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</si>
  <si>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</si>
  <si>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</si>
  <si>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</si>
  <si>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</si>
  <si>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</si>
  <si>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</si>
  <si>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</si>
  <si>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</si>
  <si>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</si>
  <si>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</si>
  <si>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</si>
  <si>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</si>
  <si>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</si>
  <si>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</si>
  <si>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</si>
  <si>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</si>
  <si>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</si>
  <si>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</si>
  <si>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</si>
  <si>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</si>
  <si>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</si>
  <si>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</si>
  <si>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</si>
  <si>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</si>
  <si>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</si>
  <si>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</si>
  <si>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</si>
  <si>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</si>
  <si>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</si>
  <si>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</si>
  <si>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</si>
  <si>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</si>
  <si>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</si>
  <si>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</si>
  <si>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</si>
  <si>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</si>
  <si>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</si>
  <si>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</si>
  <si>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</si>
  <si>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</si>
  <si>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</si>
  <si>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</si>
  <si>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</si>
  <si>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</si>
  <si>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</si>
  <si>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</si>
  <si>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</si>
  <si>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</si>
  <si>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</si>
  <si>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</si>
  <si>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</si>
  <si>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</si>
  <si>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</si>
  <si>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</si>
  <si>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</si>
  <si>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</si>
  <si>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</si>
  <si>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</si>
  <si>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</si>
  <si>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</si>
  <si>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</si>
  <si>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</si>
  <si>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</si>
  <si>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</si>
  <si>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</si>
  <si>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</si>
  <si>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</si>
  <si>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</si>
  <si>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</si>
  <si>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</si>
  <si>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</si>
  <si>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</si>
  <si>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</si>
  <si>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</si>
  <si>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</si>
  <si>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</si>
  <si>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</si>
  <si>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</si>
  <si>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</si>
  <si>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</si>
  <si>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</si>
  <si>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</si>
  <si>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</si>
  <si>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</si>
  <si>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</si>
  <si>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</si>
  <si>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</si>
  <si>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</si>
  <si>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</si>
  <si>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</si>
  <si>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</si>
  <si>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</si>
  <si>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</si>
  <si>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</si>
  <si>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</si>
  <si>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</si>
  <si>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</si>
  <si>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</si>
  <si>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</si>
  <si>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</si>
  <si>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</si>
  <si>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</si>
  <si>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</si>
  <si>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</si>
  <si>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</si>
  <si>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</si>
  <si>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</si>
  <si>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</si>
  <si>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</si>
  <si>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</si>
  <si>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</si>
  <si>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</si>
  <si>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</si>
  <si>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</si>
  <si>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</si>
  <si>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</si>
  <si>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</si>
  <si>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</si>
  <si>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</si>
  <si>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</si>
  <si>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</si>
  <si>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</si>
  <si>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</si>
  <si>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</si>
  <si>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</si>
  <si>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</si>
  <si>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</si>
  <si>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</si>
  <si>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</si>
  <si>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</si>
  <si>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</si>
  <si>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</si>
  <si>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</si>
  <si>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</si>
  <si>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</si>
  <si>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</si>
  <si>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</si>
  <si>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</si>
  <si>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</si>
  <si>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</si>
  <si>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</si>
  <si>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</si>
  <si>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</si>
  <si>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</si>
  <si>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</si>
  <si>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</si>
  <si>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</si>
  <si>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</si>
  <si>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</si>
  <si>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</si>
  <si>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</si>
  <si>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</si>
  <si>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</si>
  <si>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</si>
  <si>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</si>
  <si>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</si>
  <si>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</si>
  <si>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</si>
  <si>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</si>
  <si>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</si>
  <si>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</si>
  <si>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</si>
  <si>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</si>
  <si>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</si>
  <si>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</si>
  <si>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</si>
  <si>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</si>
  <si>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</si>
  <si>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</si>
  <si>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</si>
  <si>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</si>
  <si>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</si>
  <si>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</si>
  <si>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</si>
  <si>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</si>
  <si>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</si>
  <si>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</si>
  <si>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</si>
  <si>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</si>
  <si>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</si>
  <si>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</si>
  <si>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</si>
  <si>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</si>
  <si>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</si>
  <si>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</si>
  <si>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</si>
  <si>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</si>
  <si>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</si>
  <si>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</si>
  <si>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</si>
  <si>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</si>
  <si>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</si>
  <si>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</si>
  <si>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</si>
  <si>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</si>
  <si>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</si>
  <si>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</si>
  <si>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</si>
  <si>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</si>
  <si>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</si>
  <si>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</si>
  <si>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</si>
  <si>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</si>
  <si>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</si>
  <si>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</si>
  <si>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</si>
  <si>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</si>
  <si>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</si>
  <si>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</si>
  <si>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</si>
  <si>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</si>
  <si>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</si>
  <si>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</si>
  <si>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</si>
  <si>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</si>
  <si>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</si>
  <si>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</si>
  <si>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</si>
  <si>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</si>
  <si>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</si>
  <si>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</si>
  <si>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</si>
  <si>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</si>
  <si>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</si>
  <si>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</si>
  <si>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</si>
  <si>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</si>
  <si>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</si>
  <si>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</si>
  <si>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</si>
  <si>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</si>
  <si>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</si>
  <si>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</si>
  <si>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</si>
  <si>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</si>
  <si>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</si>
  <si>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</si>
  <si>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</si>
  <si>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</si>
  <si>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</si>
  <si>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</si>
  <si>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</si>
  <si>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</si>
  <si>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</si>
  <si>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</si>
  <si>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</si>
  <si>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</si>
  <si>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</si>
  <si>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</si>
  <si>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</si>
  <si>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</si>
  <si>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</si>
  <si>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</si>
  <si>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</si>
  <si>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</si>
  <si>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</si>
  <si>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</si>
  <si>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</si>
  <si>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</si>
  <si>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</si>
  <si>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</si>
  <si>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</si>
  <si>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</si>
  <si>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</si>
  <si>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</si>
  <si>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</si>
  <si>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</si>
  <si>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</si>
  <si>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</si>
  <si>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</si>
  <si>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</si>
  <si>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</si>
  <si>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</si>
  <si>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</si>
  <si>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</si>
  <si>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</si>
  <si>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</si>
  <si>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</si>
  <si>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</si>
  <si>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</si>
  <si>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</si>
  <si>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</si>
  <si>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</si>
  <si>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</si>
  <si>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</si>
  <si>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</si>
  <si>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</si>
  <si>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</si>
  <si>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</si>
  <si>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</si>
  <si>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</si>
  <si>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</si>
  <si>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</si>
  <si>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</si>
  <si>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</si>
  <si>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</si>
  <si>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</si>
  <si>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</si>
  <si>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</si>
  <si>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</si>
  <si>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</si>
  <si>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</si>
  <si>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</si>
  <si>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</si>
  <si>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</si>
  <si>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</si>
  <si>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</si>
  <si>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</si>
  <si>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</si>
  <si>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</si>
  <si>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</si>
  <si>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</si>
  <si>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</si>
  <si>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</si>
  <si>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</si>
  <si>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</si>
  <si>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</si>
  <si>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</si>
  <si>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</si>
  <si>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</si>
  <si>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</si>
  <si>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</si>
  <si>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</si>
  <si>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</si>
  <si>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</si>
  <si>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</si>
  <si>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</si>
  <si>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</si>
  <si>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</si>
  <si>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</si>
  <si>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</si>
  <si>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</si>
  <si>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</si>
  <si>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</si>
  <si>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</si>
  <si>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</si>
  <si>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</si>
  <si>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</si>
  <si>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</si>
  <si>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</si>
  <si>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</si>
  <si>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</si>
  <si>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</si>
  <si>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</si>
  <si>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</si>
  <si>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</si>
  <si>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</si>
  <si>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</si>
  <si>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</si>
  <si>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</si>
  <si>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</si>
  <si>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</si>
  <si>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</si>
  <si>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</si>
  <si>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</si>
  <si>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</si>
  <si>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</si>
  <si>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</si>
  <si>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</si>
  <si>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</si>
  <si>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</si>
  <si>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</si>
  <si>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</si>
  <si>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</si>
  <si>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</si>
  <si>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</si>
  <si>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</si>
  <si>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</si>
  <si>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</si>
  <si>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</si>
  <si>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</si>
  <si>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</si>
  <si>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</si>
  <si>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</si>
  <si>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</si>
  <si>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</si>
  <si>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</si>
  <si>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</si>
  <si>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</si>
  <si>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</si>
  <si>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</si>
  <si>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</si>
  <si>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</si>
  <si>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</si>
  <si>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</si>
  <si>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</si>
  <si>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</si>
  <si>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</si>
  <si>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</si>
  <si>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</si>
  <si>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</si>
  <si>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</si>
  <si>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</si>
  <si>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</si>
  <si>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</si>
  <si>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</si>
  <si>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</si>
  <si>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</si>
  <si>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</si>
  <si>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</si>
  <si>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</si>
  <si>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</si>
  <si>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</si>
  <si>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</si>
  <si>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</si>
  <si>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</si>
  <si>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</si>
  <si>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</si>
  <si>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</si>
  <si>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</si>
  <si>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</si>
  <si>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</si>
  <si>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</si>
  <si>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</si>
  <si>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</si>
  <si>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</si>
  <si>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</si>
  <si>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</si>
  <si>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</si>
  <si>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</si>
  <si>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</si>
  <si>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</si>
  <si>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</si>
  <si>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</si>
  <si>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</si>
  <si>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</si>
  <si>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</si>
  <si>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</si>
  <si>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</si>
  <si>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</si>
  <si>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</si>
  <si>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</si>
  <si>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</si>
  <si>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</si>
  <si>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</si>
  <si>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</si>
  <si>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</si>
  <si>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</si>
  <si>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</si>
  <si>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</si>
  <si>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</si>
  <si>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</si>
  <si>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</si>
  <si>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</si>
  <si>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</si>
  <si>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</si>
  <si>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</si>
  <si>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</si>
  <si>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</si>
  <si>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</si>
  <si>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</si>
  <si>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</si>
  <si>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</si>
  <si>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</si>
  <si>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</si>
  <si>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</si>
  <si>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</si>
  <si>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</si>
  <si>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</si>
  <si>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</si>
  <si>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</si>
  <si>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</si>
  <si>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</si>
  <si>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</si>
  <si>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</si>
  <si>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</si>
  <si>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</si>
  <si>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</si>
  <si>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</si>
  <si>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</si>
  <si>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</si>
  <si>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</si>
  <si>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</si>
  <si>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</si>
  <si>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</si>
  <si>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</si>
  <si>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</si>
  <si>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</si>
  <si>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</si>
  <si>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</si>
  <si>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</si>
  <si>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</si>
  <si>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</si>
  <si>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</si>
  <si>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</si>
  <si>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</si>
  <si>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</si>
  <si>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</si>
  <si>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</si>
  <si>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</si>
  <si>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</si>
  <si>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</si>
  <si>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</si>
  <si>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</si>
  <si>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</si>
  <si>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</si>
  <si>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</si>
  <si>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</si>
  <si>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</si>
  <si>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</si>
  <si>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</si>
  <si>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</si>
  <si>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</si>
  <si>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</si>
  <si>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</si>
  <si>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</si>
  <si>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</si>
  <si>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</si>
  <si>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</si>
  <si>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</si>
  <si>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</si>
  <si>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</si>
  <si>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</si>
  <si>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</si>
  <si>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</si>
  <si>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</si>
  <si>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</si>
  <si>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</si>
  <si>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</si>
  <si>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</si>
  <si>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</si>
  <si>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</si>
  <si>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</si>
  <si>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</si>
  <si>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</si>
  <si>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</si>
  <si>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</si>
  <si>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</si>
  <si>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</si>
  <si>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</si>
  <si>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</si>
  <si>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</si>
  <si>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</si>
  <si>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</si>
  <si>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</si>
  <si>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</si>
  <si>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</si>
  <si>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</si>
  <si>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</si>
  <si>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</si>
  <si>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</si>
  <si>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</si>
  <si>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</si>
  <si>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</si>
  <si>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</si>
  <si>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</si>
  <si>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</si>
  <si>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</si>
  <si>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</si>
  <si>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</si>
  <si>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</si>
  <si>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</si>
  <si>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</si>
  <si>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</si>
  <si>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</si>
  <si>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</si>
  <si>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</si>
  <si>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</si>
  <si>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</si>
  <si>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</si>
  <si>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</si>
  <si>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</si>
  <si>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</si>
  <si>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</si>
  <si>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</si>
  <si>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</si>
  <si>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</si>
  <si>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</si>
  <si>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</si>
  <si>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</si>
  <si>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</si>
  <si>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</si>
  <si>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</si>
  <si>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</si>
  <si>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</si>
  <si>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</si>
  <si>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</si>
  <si>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</si>
  <si>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</si>
  <si>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</si>
  <si>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</si>
  <si>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</si>
  <si>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</si>
  <si>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</si>
  <si>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</si>
  <si>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</si>
  <si>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</si>
  <si>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</si>
  <si>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</si>
  <si>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</si>
  <si>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</si>
  <si>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</si>
  <si>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</si>
  <si>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</si>
  <si>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</si>
  <si>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</si>
  <si>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</si>
  <si>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</si>
  <si>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</si>
  <si>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</si>
  <si>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</si>
  <si>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</si>
  <si>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</si>
  <si>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</si>
  <si>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</si>
  <si>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</si>
  <si>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</si>
  <si>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</si>
  <si>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</si>
  <si>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</si>
  <si>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</si>
  <si>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</si>
  <si>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</si>
  <si>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</si>
  <si>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</si>
  <si>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</si>
  <si>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</si>
  <si>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</si>
  <si>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</si>
  <si>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</si>
  <si>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</si>
  <si>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</si>
  <si>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</si>
  <si>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</si>
  <si>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</si>
  <si>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</si>
  <si>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</si>
  <si>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</si>
  <si>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</si>
  <si>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</si>
  <si>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</si>
  <si>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</si>
  <si>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</si>
  <si>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</si>
  <si>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</si>
  <si>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</si>
  <si>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</si>
  <si>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</si>
  <si>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</si>
  <si>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</si>
  <si>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</si>
  <si>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</si>
  <si>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</si>
  <si>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</si>
  <si>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</si>
  <si>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</si>
  <si>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</si>
  <si>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</si>
  <si>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</si>
  <si>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</si>
  <si>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</si>
  <si>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</si>
  <si>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</si>
  <si>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</si>
  <si>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</si>
  <si>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</si>
  <si>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</si>
  <si>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</si>
  <si>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</si>
  <si>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</si>
  <si>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</si>
  <si>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</si>
  <si>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</si>
  <si>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</si>
  <si>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</si>
  <si>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</si>
  <si>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</si>
  <si>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</si>
  <si>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</si>
  <si>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</si>
  <si>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</si>
  <si>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</si>
  <si>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</si>
  <si>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</si>
  <si>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</si>
  <si>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</si>
  <si>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</si>
  <si>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</si>
  <si>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</si>
  <si>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</si>
  <si>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</si>
  <si>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</si>
  <si>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</si>
  <si>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</si>
  <si>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</si>
  <si>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</si>
  <si>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</si>
  <si>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</si>
  <si>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</si>
  <si>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</si>
  <si>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</si>
  <si>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</si>
  <si>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</si>
  <si>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</si>
  <si>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</si>
  <si>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</si>
  <si>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</si>
  <si>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</si>
  <si>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</si>
  <si>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</si>
  <si>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</si>
  <si>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</si>
  <si>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</si>
  <si>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</si>
  <si>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</si>
  <si>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</si>
  <si>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</si>
  <si>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</si>
  <si>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</si>
  <si>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</si>
  <si>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</si>
  <si>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</si>
  <si>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</si>
  <si>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</si>
  <si>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</si>
  <si>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</si>
  <si>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</si>
  <si>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</si>
  <si>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</si>
  <si>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</si>
  <si>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</si>
  <si>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</si>
  <si>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</si>
  <si>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</si>
  <si>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</si>
  <si>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</si>
  <si>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</si>
  <si>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</si>
  <si>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</si>
  <si>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</si>
  <si>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</si>
  <si>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</si>
  <si>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</si>
  <si>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</si>
  <si>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</si>
  <si>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</si>
  <si>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</si>
  <si>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</si>
  <si>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</si>
  <si>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</si>
  <si>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</si>
  <si>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</si>
  <si>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</si>
  <si>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</si>
  <si>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</si>
  <si>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</si>
  <si>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</si>
  <si>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</si>
  <si>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</si>
  <si>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</si>
  <si>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</si>
  <si>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</si>
  <si>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</si>
  <si>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</si>
  <si>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</si>
  <si>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</si>
  <si>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</si>
  <si>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</si>
  <si>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</si>
  <si>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</si>
  <si>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</si>
  <si>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</si>
  <si>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</si>
  <si>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</si>
  <si>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</si>
  <si>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</si>
  <si>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</si>
  <si>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</si>
  <si>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</si>
  <si>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</si>
  <si>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</si>
  <si>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</si>
  <si>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</si>
  <si>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</si>
  <si>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</si>
  <si>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</si>
  <si>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</si>
  <si>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</si>
  <si>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</si>
  <si>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</si>
  <si>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</si>
  <si>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</si>
  <si>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</si>
  <si>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</si>
  <si>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</si>
  <si>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</si>
  <si>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</si>
  <si>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</si>
  <si>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</si>
  <si>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</si>
  <si>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</si>
  <si>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</si>
  <si>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</si>
  <si>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</si>
  <si>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</si>
  <si>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</si>
  <si>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</si>
  <si>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</si>
  <si>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</si>
  <si>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</si>
  <si>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</si>
  <si>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</si>
  <si>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</si>
  <si>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</si>
  <si>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</si>
  <si>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</si>
  <si>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</si>
  <si>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</si>
  <si>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</si>
  <si>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</si>
  <si>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</si>
  <si>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</si>
  <si>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</si>
  <si>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</si>
  <si>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</si>
  <si>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</si>
  <si>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</si>
  <si>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</si>
  <si>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</si>
  <si>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</si>
  <si>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</si>
  <si>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</si>
  <si>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</si>
  <si>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</si>
  <si>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</si>
  <si>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</si>
  <si>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</si>
  <si>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</si>
  <si>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</si>
  <si>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</si>
  <si>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</si>
  <si>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</si>
  <si>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</si>
  <si>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</si>
  <si>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</si>
  <si>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</si>
  <si>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</si>
  <si>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</si>
  <si>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</si>
  <si>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</si>
  <si>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</si>
  <si>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</si>
  <si>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</si>
  <si>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</si>
  <si>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</si>
  <si>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</si>
  <si>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</si>
  <si>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</si>
  <si>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</si>
  <si>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</si>
  <si>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</si>
  <si>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</si>
  <si>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</si>
  <si>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</si>
  <si>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</si>
  <si>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</si>
  <si>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</si>
  <si>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</si>
  <si>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</si>
  <si>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</si>
  <si>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</si>
  <si>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</si>
  <si>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</si>
  <si>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</si>
  <si>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</si>
  <si>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</si>
  <si>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</si>
  <si>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</si>
  <si>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</si>
  <si>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</si>
  <si>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</si>
  <si>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</si>
  <si>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</si>
  <si>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</si>
  <si>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</si>
  <si>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</si>
  <si>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</si>
  <si>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</si>
  <si>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</si>
  <si>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</si>
  <si>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</si>
  <si>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</si>
  <si>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</si>
  <si>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</si>
  <si>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</si>
  <si>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</si>
  <si>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</si>
  <si>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</si>
  <si>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</si>
  <si>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</si>
  <si>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</si>
  <si>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</si>
  <si>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</si>
  <si>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</si>
  <si>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</si>
  <si>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</si>
  <si>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</si>
  <si>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</si>
  <si>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</si>
  <si>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</si>
  <si>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</si>
  <si>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</si>
  <si>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</si>
  <si>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</si>
  <si>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</si>
  <si>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</si>
  <si>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</si>
  <si>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</si>
  <si>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</si>
  <si>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</si>
  <si>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</si>
  <si>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</si>
  <si>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</si>
  <si>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</si>
  <si>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</si>
  <si>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</si>
  <si>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</si>
  <si>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</si>
  <si>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</si>
  <si>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</si>
  <si>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</si>
  <si>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</si>
  <si>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</si>
  <si>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</si>
  <si>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</si>
  <si>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</si>
  <si>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</si>
  <si>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</si>
  <si>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</si>
  <si>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</si>
  <si>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</si>
  <si>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</si>
  <si>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</si>
  <si>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</si>
  <si>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</si>
  <si>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</si>
  <si>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</si>
  <si>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</si>
  <si>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</si>
  <si>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</si>
  <si>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</si>
  <si>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</si>
  <si>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</si>
  <si>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</si>
  <si>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</si>
  <si>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</si>
  <si>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</si>
  <si>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</si>
  <si>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</si>
  <si>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</si>
  <si>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</si>
  <si>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</si>
  <si>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</si>
  <si>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</si>
  <si>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</si>
  <si>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</si>
  <si>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</si>
  <si>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</si>
  <si>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</si>
  <si>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</si>
  <si>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</si>
  <si>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</si>
  <si>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</si>
  <si>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</si>
  <si>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</si>
  <si>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</si>
  <si>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</si>
  <si>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</si>
  <si>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</si>
  <si>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</si>
  <si>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</si>
  <si>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</si>
  <si>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</si>
  <si>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</si>
  <si>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</si>
  <si>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</si>
  <si>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</si>
  <si>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</si>
  <si>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</si>
  <si>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</si>
  <si>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</si>
  <si>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</si>
  <si>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</si>
  <si>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</si>
  <si>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</si>
  <si>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</si>
  <si>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</si>
  <si>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</si>
  <si>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</si>
  <si>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</si>
  <si>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</si>
  <si>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</si>
  <si>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</si>
  <si>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</si>
  <si>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</si>
  <si>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</si>
  <si>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</si>
  <si>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</si>
  <si>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</si>
  <si>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</si>
  <si>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</si>
  <si>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</si>
  <si>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</si>
  <si>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</si>
  <si>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</si>
  <si>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</si>
  <si>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</si>
  <si>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</si>
  <si>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</si>
  <si>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</si>
  <si>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</si>
  <si>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</si>
  <si>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</si>
  <si>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</si>
  <si>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</si>
  <si>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</si>
  <si>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</si>
  <si>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</si>
  <si>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</si>
  <si>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</si>
  <si>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</si>
  <si>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</si>
  <si>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</si>
  <si>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</si>
  <si>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</si>
  <si>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</si>
  <si>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</si>
  <si>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</si>
  <si>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</si>
  <si>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</si>
  <si>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</si>
  <si>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</si>
  <si>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</si>
  <si>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</si>
  <si>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</si>
  <si>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</si>
  <si>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</si>
  <si>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</si>
  <si>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</si>
  <si>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</si>
  <si>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</si>
  <si>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</si>
  <si>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</si>
  <si>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</si>
  <si>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</si>
  <si>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</si>
  <si>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</si>
  <si>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</si>
  <si>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</si>
  <si>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</si>
  <si>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</si>
  <si>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</si>
  <si>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</si>
  <si>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</si>
  <si>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</si>
  <si>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</si>
  <si>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</si>
  <si>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</si>
  <si>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</si>
  <si>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</si>
  <si>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</si>
  <si>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</si>
  <si>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</si>
  <si>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</si>
  <si>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</si>
  <si>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</si>
  <si>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</si>
  <si>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</si>
  <si>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</si>
  <si>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</si>
  <si>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</si>
  <si>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</si>
  <si>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</si>
  <si>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</si>
  <si>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</si>
  <si>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</si>
  <si>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</si>
  <si>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</si>
  <si>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</si>
  <si>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</si>
  <si>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</si>
  <si>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</si>
  <si>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</si>
  <si>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</si>
  <si>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</si>
  <si>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</si>
  <si>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</si>
  <si>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</si>
  <si>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</si>
  <si>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</si>
  <si>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</si>
  <si>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</si>
  <si>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</si>
  <si>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</si>
  <si>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</si>
  <si>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</si>
  <si>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</si>
  <si>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</si>
  <si>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</si>
  <si>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</si>
  <si>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</si>
  <si>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</si>
  <si>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</si>
  <si>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</si>
  <si>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</si>
  <si>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</si>
  <si>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</si>
  <si>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</si>
  <si>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</si>
  <si>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</si>
  <si>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</si>
  <si>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</si>
  <si>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</si>
  <si>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</si>
  <si>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</si>
  <si>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</si>
  <si>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</si>
  <si>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</si>
  <si>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</si>
  <si>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</si>
  <si>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</si>
  <si>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</si>
  <si>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</si>
  <si>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</si>
  <si>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</si>
  <si>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</si>
  <si>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</si>
  <si>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</si>
  <si>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</si>
  <si>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</si>
  <si>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</si>
  <si>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</si>
  <si>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</si>
  <si>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</si>
  <si>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</si>
  <si>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</si>
  <si>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</si>
  <si>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</si>
  <si>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</si>
  <si>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</si>
  <si>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</si>
  <si>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</si>
  <si>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</si>
  <si>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</si>
  <si>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</si>
  <si>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</si>
  <si>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</si>
  <si>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</si>
  <si>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</si>
  <si>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</si>
  <si>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</si>
  <si>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</si>
  <si>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</si>
  <si>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</si>
  <si>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</si>
  <si>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</si>
  <si>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</si>
  <si>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</si>
  <si>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</si>
  <si>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</si>
  <si>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</si>
  <si>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</si>
  <si>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</si>
  <si>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</si>
  <si>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</si>
  <si>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</si>
  <si>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</si>
  <si>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</si>
  <si>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</si>
  <si>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</si>
  <si>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</si>
  <si>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</si>
  <si>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</si>
  <si>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</si>
  <si>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</si>
  <si>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</si>
  <si>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</si>
  <si>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</si>
  <si>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</si>
  <si>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</si>
  <si>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</si>
  <si>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</si>
  <si>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</si>
  <si>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</si>
  <si>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</si>
  <si>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</si>
  <si>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</si>
  <si>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</si>
  <si>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</si>
  <si>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</si>
  <si>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</si>
  <si>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</si>
  <si>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</si>
  <si>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</si>
  <si>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</si>
  <si>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</si>
  <si>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</si>
  <si>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</si>
  <si>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</si>
  <si>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</si>
  <si>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</si>
  <si>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</si>
  <si>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</si>
  <si>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</si>
  <si>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</si>
  <si>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</si>
  <si>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</si>
  <si>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</si>
  <si>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</si>
  <si>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</si>
  <si>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</si>
  <si>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</si>
  <si>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</si>
  <si>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</si>
  <si>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</si>
  <si>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</si>
  <si>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</si>
  <si>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</si>
  <si>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</si>
  <si>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</si>
  <si>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</si>
  <si>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</si>
  <si>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</si>
  <si>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</si>
  <si>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</si>
  <si>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</si>
  <si>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</si>
  <si>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</si>
  <si>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</si>
  <si>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</si>
  <si>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</si>
  <si>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</si>
  <si>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</si>
  <si>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</si>
  <si>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</si>
  <si>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</si>
  <si>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</si>
  <si>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</si>
  <si>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</si>
  <si>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</si>
  <si>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</si>
  <si>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</si>
  <si>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</si>
  <si>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</si>
  <si>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</si>
  <si>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</si>
  <si>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</si>
  <si>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</si>
  <si>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</si>
  <si>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</si>
  <si>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</si>
  <si>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</si>
  <si>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</si>
  <si>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</si>
  <si>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</si>
  <si>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</si>
  <si>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</si>
  <si>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</si>
  <si>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</si>
  <si>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</si>
  <si>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</si>
  <si>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</si>
  <si>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</si>
  <si>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</si>
  <si>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</si>
  <si>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</si>
  <si>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</si>
  <si>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</si>
  <si>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</si>
  <si>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</si>
  <si>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</si>
  <si>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</si>
  <si>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</si>
  <si>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</si>
  <si>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</si>
  <si>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</si>
  <si>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</si>
  <si>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</si>
  <si>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</si>
  <si>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</si>
  <si>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</si>
  <si>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</si>
  <si>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</si>
  <si>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</si>
  <si>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</si>
  <si>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</si>
  <si>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</si>
  <si>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</si>
  <si>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</si>
  <si>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</si>
  <si>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</si>
  <si>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</si>
  <si>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</si>
  <si>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</si>
  <si>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</si>
  <si>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</si>
  <si>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</si>
  <si>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</si>
  <si>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</si>
  <si>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</si>
  <si>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</si>
  <si>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</si>
  <si>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</si>
  <si>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</si>
  <si>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</si>
  <si>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</si>
  <si>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</si>
  <si>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</si>
  <si>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</si>
  <si>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</si>
  <si>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</si>
  <si>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</si>
  <si>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</si>
  <si>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</si>
  <si>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</si>
  <si>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</si>
  <si>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</si>
  <si>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</si>
  <si>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</si>
  <si>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</si>
  <si>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</si>
  <si>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</si>
  <si>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</si>
  <si>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</si>
  <si>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</si>
  <si>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</si>
  <si>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</si>
  <si>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</si>
  <si>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</si>
  <si>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</si>
  <si>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</si>
  <si>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</si>
  <si>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</si>
  <si>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</si>
  <si>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</si>
  <si>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</si>
  <si>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</si>
  <si>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</si>
  <si>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</si>
  <si>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</si>
  <si>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</si>
  <si>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</si>
  <si>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</si>
  <si>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</si>
  <si>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</si>
  <si>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</si>
  <si>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</si>
  <si>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</si>
  <si>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</si>
  <si>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</si>
  <si>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</si>
  <si>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</si>
  <si>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</si>
  <si>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</si>
  <si>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</si>
  <si>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</si>
  <si>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</si>
  <si>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</si>
  <si>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</si>
  <si>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</si>
  <si>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</si>
  <si>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</si>
  <si>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</si>
  <si>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</si>
  <si>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</si>
  <si>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</si>
  <si>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</si>
  <si>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</si>
  <si>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</si>
  <si>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</si>
  <si>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</si>
  <si>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</si>
  <si>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</si>
  <si>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</si>
  <si>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</si>
  <si>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</si>
  <si>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</si>
  <si>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</si>
  <si>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</si>
  <si>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</si>
  <si>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</si>
  <si>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</si>
  <si>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</si>
  <si>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</si>
  <si>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</si>
  <si>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</si>
  <si>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</si>
  <si>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</si>
  <si>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</si>
  <si>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</si>
  <si>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</si>
  <si>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</si>
  <si>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</si>
  <si>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</si>
  <si>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</si>
  <si>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</si>
  <si>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</si>
  <si>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</si>
  <si>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</si>
  <si>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</si>
  <si>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</si>
  <si>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</si>
  <si>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</si>
  <si>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</si>
  <si>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</si>
  <si>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</si>
  <si>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</si>
  <si>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</si>
  <si>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</si>
  <si>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</si>
  <si>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</si>
  <si>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</si>
  <si>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</si>
  <si>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</si>
  <si>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</si>
  <si>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</si>
  <si>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</si>
  <si>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</si>
  <si>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</si>
  <si>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</si>
  <si>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</si>
  <si>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</si>
  <si>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</si>
  <si>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</si>
  <si>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</si>
  <si>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</si>
  <si>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</si>
  <si>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</si>
  <si>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</si>
  <si>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</si>
  <si>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</si>
  <si>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</si>
  <si>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</si>
  <si>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</si>
  <si>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</si>
  <si>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</si>
  <si>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</si>
  <si>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</si>
  <si>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</si>
  <si>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</si>
  <si>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</si>
  <si>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</si>
  <si>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</si>
  <si>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</si>
  <si>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</si>
  <si>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</si>
  <si>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</si>
  <si>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</si>
  <si>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</si>
  <si>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</si>
  <si>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</si>
  <si>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</si>
  <si>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</si>
  <si>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</si>
  <si>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</si>
  <si>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</si>
  <si>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</si>
  <si>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</si>
  <si>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</si>
  <si>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</si>
  <si>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</si>
  <si>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</si>
  <si>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</si>
  <si>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</si>
  <si>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</si>
  <si>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</si>
  <si>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</si>
  <si>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</si>
  <si>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</si>
  <si>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</si>
  <si>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</si>
  <si>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</si>
  <si>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</si>
  <si>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</si>
  <si>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</si>
  <si>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</si>
  <si>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</si>
  <si>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</si>
  <si>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</si>
  <si>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</si>
  <si>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</si>
  <si>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</si>
  <si>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</si>
  <si>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</si>
  <si>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</si>
  <si>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</si>
  <si>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</si>
  <si>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</si>
  <si>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</si>
  <si>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</si>
  <si>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</si>
  <si>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</si>
  <si>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</si>
  <si>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</si>
  <si>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</si>
  <si>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</si>
  <si>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</si>
  <si>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</si>
  <si>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</si>
  <si>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</si>
  <si>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</si>
  <si>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</si>
  <si>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</si>
  <si>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</si>
  <si>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</si>
  <si>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</si>
  <si>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</si>
  <si>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</si>
  <si>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</si>
  <si>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</si>
  <si>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</si>
  <si>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</si>
  <si>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</si>
  <si>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</si>
  <si>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</si>
  <si>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</si>
  <si>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</si>
  <si>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</si>
  <si>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</si>
  <si>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</si>
  <si>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</si>
  <si>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</si>
  <si>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</si>
  <si>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</si>
  <si>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</si>
  <si>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</si>
  <si>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</si>
  <si>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</si>
  <si>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</si>
  <si>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</si>
  <si>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</si>
  <si>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</si>
  <si>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</si>
  <si>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</si>
  <si>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</si>
  <si>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</si>
  <si>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</si>
  <si>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</si>
  <si>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</si>
  <si>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</si>
  <si>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</si>
  <si>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</si>
  <si>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</si>
  <si>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</si>
  <si>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</si>
  <si>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</si>
  <si>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</si>
  <si>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</si>
  <si>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</si>
  <si>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</si>
  <si>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</si>
  <si>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</si>
  <si>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</si>
  <si>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</si>
  <si>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</si>
  <si>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</si>
  <si>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</si>
  <si>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</si>
  <si>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</si>
  <si>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</si>
  <si>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</si>
  <si>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</si>
  <si>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</si>
  <si>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</si>
  <si>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</si>
  <si>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</si>
  <si>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</si>
  <si>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</si>
  <si>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</si>
  <si>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</si>
  <si>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</si>
  <si>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</si>
  <si>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</si>
  <si>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</si>
  <si>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</si>
  <si>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</si>
  <si>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</si>
  <si>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</si>
  <si>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</si>
  <si>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</si>
  <si>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</si>
  <si>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</si>
  <si>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</si>
  <si>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</si>
  <si>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</si>
  <si>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</si>
  <si>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</si>
  <si>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</si>
  <si>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</si>
  <si>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</si>
  <si>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</si>
  <si>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</si>
  <si>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</si>
  <si>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</si>
  <si>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</si>
  <si>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</si>
  <si>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</si>
  <si>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</si>
  <si>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</si>
  <si>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</si>
  <si>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</si>
  <si>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</si>
  <si>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</si>
  <si>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</si>
  <si>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</si>
  <si>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</si>
  <si>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</si>
  <si>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</si>
  <si>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</si>
  <si>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</si>
  <si>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</si>
  <si>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</si>
  <si>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</si>
  <si>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</si>
  <si>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</si>
  <si>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</si>
  <si>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</si>
  <si>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</si>
  <si>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</si>
  <si>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</si>
  <si>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</si>
  <si>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</si>
  <si>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</si>
  <si>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</si>
  <si>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</si>
  <si>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</si>
  <si>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</si>
  <si>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</si>
  <si>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</si>
  <si>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</si>
  <si>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</si>
  <si>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</si>
  <si>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</si>
  <si>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</si>
  <si>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</si>
  <si>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</si>
  <si>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</si>
  <si>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</si>
  <si>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</si>
  <si>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</si>
  <si>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</si>
  <si>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</si>
  <si>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</si>
  <si>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</si>
  <si>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</si>
  <si>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</si>
  <si>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</si>
  <si>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</si>
  <si>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</si>
  <si>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</si>
  <si>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</si>
  <si>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</si>
  <si>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</si>
  <si>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</si>
  <si>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</si>
  <si>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</si>
  <si>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</si>
  <si>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</si>
  <si>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</si>
  <si>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</si>
  <si>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</si>
  <si>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</si>
  <si>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</si>
  <si>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</si>
  <si>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</si>
  <si>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</si>
  <si>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</si>
  <si>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</si>
  <si>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</si>
  <si>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</si>
  <si>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</si>
  <si>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</si>
  <si>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</si>
  <si>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</si>
  <si>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</si>
  <si>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</si>
  <si>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</si>
  <si>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</si>
  <si>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</si>
  <si>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</si>
  <si>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</si>
  <si>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</si>
  <si>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</si>
  <si>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</si>
  <si>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</si>
  <si>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</si>
  <si>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</si>
  <si>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</si>
  <si>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</si>
  <si>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</si>
  <si>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</si>
  <si>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</si>
  <si>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</si>
  <si>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</si>
  <si>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</si>
  <si>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</si>
  <si>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</si>
  <si>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</si>
  <si>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</si>
  <si>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</si>
  <si>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</si>
  <si>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</si>
  <si>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</si>
  <si>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</si>
  <si>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</si>
  <si>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</si>
  <si>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</si>
  <si>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</si>
  <si>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</si>
  <si>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</si>
  <si>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</si>
  <si>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</si>
  <si>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</si>
  <si>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</si>
  <si>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</si>
  <si>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</si>
  <si>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</si>
  <si>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</si>
  <si>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</si>
  <si>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</si>
  <si>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</si>
  <si>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</si>
  <si>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</si>
  <si>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</si>
  <si>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</si>
  <si>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</si>
  <si>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</si>
  <si>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</si>
  <si>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</si>
  <si>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</si>
  <si>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</si>
  <si>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</si>
  <si>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</si>
  <si>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</si>
  <si>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</si>
  <si>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</si>
  <si>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</si>
  <si>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</si>
  <si>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</si>
  <si>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</si>
  <si>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</si>
  <si>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</si>
  <si>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</si>
  <si>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</si>
  <si>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</si>
  <si>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</si>
  <si>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</si>
  <si>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</si>
  <si>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</si>
  <si>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</si>
  <si>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</si>
  <si>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</si>
  <si>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</si>
  <si>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</si>
  <si>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</si>
  <si>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</si>
  <si>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</si>
  <si>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</si>
  <si>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</si>
  <si>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</si>
  <si>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</si>
  <si>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</si>
  <si>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</si>
  <si>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</si>
  <si>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</si>
  <si>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</si>
  <si>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</si>
  <si>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</si>
  <si>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</si>
  <si>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</si>
  <si>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</si>
  <si>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</si>
  <si>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</si>
  <si>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</si>
  <si>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</si>
  <si>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</si>
  <si>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</si>
  <si>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</si>
  <si>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</si>
  <si>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</si>
  <si>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</si>
  <si>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</si>
  <si>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</si>
  <si>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</si>
  <si>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</si>
  <si>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</si>
  <si>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</si>
  <si>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</si>
  <si>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</si>
  <si>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</si>
  <si>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</si>
  <si>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</si>
  <si>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</si>
  <si>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</si>
  <si>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</si>
  <si>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</si>
  <si>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</si>
  <si>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</si>
  <si>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</si>
  <si>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</si>
  <si>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</si>
  <si>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</si>
  <si>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</si>
  <si>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</si>
  <si>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</si>
  <si>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</si>
  <si>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</si>
  <si>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</si>
  <si>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</si>
  <si>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</si>
  <si>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</si>
  <si>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</si>
  <si>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</si>
  <si>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</si>
  <si>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</si>
  <si>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</si>
  <si>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</si>
  <si>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</si>
  <si>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</si>
  <si>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</si>
  <si>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</si>
  <si>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</si>
  <si>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</si>
  <si>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</si>
  <si>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</si>
  <si>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</si>
  <si>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</si>
  <si>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</si>
  <si>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</si>
  <si>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</si>
  <si>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</si>
  <si>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</si>
  <si>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</si>
  <si>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</si>
  <si>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</si>
  <si>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</si>
  <si>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</si>
  <si>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</si>
  <si>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</si>
  <si>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</si>
  <si>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</si>
  <si>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</si>
  <si>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</si>
  <si>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</si>
  <si>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</si>
  <si>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</si>
  <si>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</si>
  <si>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</si>
  <si>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</si>
  <si>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</si>
  <si>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</si>
  <si>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</si>
  <si>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</si>
  <si>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</si>
  <si>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</si>
  <si>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</si>
  <si>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</si>
  <si>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</si>
  <si>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</si>
  <si>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</si>
  <si>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</si>
  <si>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</si>
  <si>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</si>
  <si>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</si>
  <si>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</si>
  <si>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</si>
  <si>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</si>
  <si>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</si>
  <si>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</si>
  <si>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</si>
  <si>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</si>
  <si>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</si>
  <si>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</si>
  <si>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</si>
  <si>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</si>
  <si>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</si>
  <si>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</si>
  <si>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</si>
  <si>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</si>
  <si>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</si>
  <si>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</si>
  <si>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</si>
  <si>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</si>
  <si>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</si>
  <si>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</si>
  <si>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</si>
  <si>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</si>
  <si>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</si>
  <si>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</si>
  <si>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</si>
  <si>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</si>
  <si>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</si>
  <si>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</si>
  <si>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</si>
  <si>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</si>
  <si>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</si>
  <si>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</si>
  <si>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</si>
  <si>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</si>
  <si>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</si>
  <si>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</si>
  <si>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</si>
  <si>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</si>
  <si>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</si>
  <si>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</si>
  <si>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</si>
  <si>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</si>
  <si>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</si>
  <si>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</si>
  <si>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</si>
  <si>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</si>
  <si>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</si>
  <si>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</si>
  <si>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</si>
  <si>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</si>
  <si>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</si>
  <si>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</si>
  <si>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</si>
  <si>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</si>
  <si>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</si>
  <si>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</si>
  <si>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</si>
  <si>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</si>
  <si>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</si>
  <si>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</si>
  <si>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</si>
  <si>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</si>
  <si>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</si>
  <si>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</si>
  <si>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</si>
  <si>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</si>
  <si>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</si>
  <si>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</si>
  <si>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</si>
  <si>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</si>
  <si>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</si>
  <si>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</si>
  <si>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</si>
  <si>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</si>
  <si>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</si>
  <si>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</si>
  <si>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</si>
  <si>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</si>
  <si>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</si>
  <si>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</si>
  <si>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</si>
  <si>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</si>
  <si>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</si>
  <si>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</si>
  <si>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</si>
  <si>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</si>
  <si>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</si>
  <si>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</si>
  <si>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</si>
  <si>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</si>
  <si>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</si>
  <si>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</si>
  <si>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</si>
  <si>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</si>
  <si>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</si>
  <si>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</si>
  <si>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</si>
  <si>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</si>
  <si>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</si>
  <si>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</si>
  <si>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</si>
  <si>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</si>
  <si>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</si>
  <si>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</si>
  <si>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</si>
  <si>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</si>
  <si>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</si>
  <si>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</si>
  <si>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</si>
  <si>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</si>
  <si>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</si>
  <si>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</si>
  <si>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</si>
  <si>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</si>
  <si>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</si>
  <si>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</si>
  <si>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</si>
  <si>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</si>
  <si>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</si>
  <si>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</si>
  <si>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</si>
  <si>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</si>
  <si>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</si>
  <si>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</si>
  <si>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</si>
  <si>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</si>
  <si>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</si>
  <si>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</si>
  <si>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</si>
  <si>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</si>
  <si>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</si>
  <si>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</si>
  <si>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</si>
  <si>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</si>
  <si>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</si>
  <si>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</si>
  <si>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</si>
  <si>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</si>
  <si>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</si>
  <si>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</si>
  <si>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</si>
  <si>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</si>
  <si>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</si>
  <si>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</si>
  <si>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</si>
  <si>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</si>
  <si>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</si>
  <si>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</si>
  <si>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</si>
  <si>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</si>
  <si>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</si>
  <si>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</si>
  <si>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</si>
  <si>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</si>
  <si>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</si>
  <si>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</si>
  <si>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</si>
  <si>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</si>
  <si>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</si>
  <si>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</si>
  <si>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</si>
  <si>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</si>
  <si>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</si>
  <si>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</si>
  <si>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</si>
  <si>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</si>
  <si>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</si>
  <si>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</si>
  <si>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</si>
  <si>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</si>
  <si>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</si>
  <si>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</si>
  <si>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</si>
  <si>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</si>
  <si>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</si>
  <si>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</si>
  <si>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</si>
  <si>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</si>
  <si>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</si>
  <si>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</si>
  <si>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</si>
  <si>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</si>
  <si>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</si>
  <si>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</si>
  <si>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</si>
  <si>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</si>
  <si>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</si>
  <si>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</si>
  <si>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</si>
  <si>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</si>
  <si>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</si>
  <si>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</si>
  <si>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</si>
  <si>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</si>
  <si>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</si>
  <si>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</si>
  <si>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</si>
  <si>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</si>
  <si>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</si>
  <si>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</si>
  <si>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</si>
  <si>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</si>
  <si>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</si>
  <si>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</si>
  <si>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</si>
  <si>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</si>
  <si>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</si>
  <si>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</si>
  <si>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</si>
  <si>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</si>
  <si>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</si>
  <si>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</si>
  <si>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</si>
  <si>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</si>
  <si>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</si>
  <si>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</si>
  <si>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</si>
  <si>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</si>
  <si>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</si>
  <si>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</si>
  <si>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</si>
  <si>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</si>
  <si>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</si>
  <si>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</si>
  <si>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</si>
  <si>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</si>
  <si>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</si>
  <si>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</si>
  <si>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</si>
  <si>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</si>
  <si>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</si>
  <si>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</si>
  <si>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</si>
  <si>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</si>
  <si>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</si>
  <si>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</si>
  <si>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</si>
  <si>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</si>
  <si>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</si>
  <si>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</si>
  <si>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</si>
  <si>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</si>
  <si>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</si>
  <si>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</si>
  <si>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</si>
  <si>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</si>
  <si>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</si>
  <si>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</si>
  <si>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</si>
  <si>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</si>
  <si>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</si>
  <si>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</si>
  <si>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</si>
  <si>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</si>
  <si>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</si>
  <si>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</si>
  <si>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</si>
  <si>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</si>
  <si>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</si>
  <si>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</si>
  <si>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</si>
  <si>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</si>
  <si>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</si>
  <si>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</si>
  <si>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</si>
  <si>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</si>
  <si>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</si>
  <si>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</si>
  <si>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</si>
  <si>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</si>
  <si>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</si>
  <si>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</si>
  <si>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</si>
  <si>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</si>
  <si>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</si>
  <si>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</si>
  <si>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</si>
  <si>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</si>
  <si>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</si>
  <si>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</si>
  <si>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</si>
  <si>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</si>
  <si>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</si>
  <si>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</si>
  <si>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</si>
  <si>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</si>
  <si>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</si>
  <si>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</si>
  <si>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</si>
  <si>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</si>
  <si>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</si>
  <si>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</si>
  <si>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</si>
  <si>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</si>
  <si>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</si>
  <si>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</si>
  <si>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</si>
  <si>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</si>
  <si>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</si>
  <si>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</si>
  <si>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</si>
  <si>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</si>
  <si>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</si>
  <si>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</si>
  <si>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</si>
  <si>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</si>
  <si>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</si>
  <si>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</si>
  <si>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</si>
  <si>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</si>
  <si>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</si>
  <si>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</si>
  <si>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</si>
  <si>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</si>
  <si>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</si>
  <si>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</si>
  <si>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</si>
  <si>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</si>
  <si>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</si>
  <si>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</si>
  <si>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</si>
  <si>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</si>
  <si>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</si>
  <si>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</si>
  <si>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</si>
  <si>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</si>
  <si>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</si>
  <si>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</si>
  <si>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</si>
  <si>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</si>
  <si>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</si>
  <si>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</si>
  <si>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</si>
  <si>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</si>
  <si>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</si>
  <si>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</si>
  <si>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</si>
  <si>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</si>
  <si>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</si>
  <si>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</si>
  <si>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</si>
  <si>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</si>
  <si>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</si>
  <si>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</si>
  <si>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</si>
  <si>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</si>
  <si>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</si>
  <si>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</si>
  <si>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</si>
  <si>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</si>
  <si>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</si>
  <si>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</si>
  <si>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</si>
  <si>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</si>
  <si>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</si>
  <si>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</si>
  <si>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</si>
  <si>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</si>
  <si>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</si>
  <si>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</si>
  <si>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</si>
  <si>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</si>
  <si>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</si>
  <si>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</si>
  <si>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</si>
  <si>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</si>
  <si>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</si>
  <si>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</si>
  <si>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</si>
  <si>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</si>
  <si>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</si>
  <si>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</si>
  <si>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</si>
  <si>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</si>
  <si>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</si>
  <si>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</si>
  <si>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</si>
  <si>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</si>
  <si>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</si>
  <si>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</si>
  <si>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</si>
  <si>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</si>
  <si>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</si>
  <si>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</si>
  <si>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</si>
  <si>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</si>
  <si>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</si>
  <si>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</si>
  <si>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</si>
  <si>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</si>
  <si>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</si>
  <si>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</si>
  <si>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</si>
  <si>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</si>
  <si>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</si>
  <si>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</si>
  <si>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</si>
  <si>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</si>
  <si>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</si>
  <si>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</si>
  <si>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</si>
  <si>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</si>
  <si>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</si>
  <si>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</si>
  <si>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</si>
  <si>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</si>
  <si>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</si>
  <si>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</si>
  <si>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</si>
  <si>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</si>
  <si>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</si>
  <si>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</si>
  <si>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</si>
  <si>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</si>
  <si>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</si>
  <si>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</si>
  <si>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</si>
  <si>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</si>
  <si>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</si>
  <si>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</si>
  <si>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</si>
  <si>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</si>
  <si>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</si>
  <si>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</si>
  <si>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</si>
  <si>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</si>
  <si>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</si>
  <si>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</si>
  <si>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</si>
  <si>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</si>
  <si>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</si>
  <si>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</si>
  <si>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</si>
  <si>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</si>
  <si>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</si>
  <si>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</si>
  <si>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</si>
  <si>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</si>
  <si>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</si>
  <si>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</si>
  <si>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</si>
  <si>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</si>
  <si>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</si>
  <si>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</si>
  <si>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</si>
  <si>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</si>
  <si>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</si>
  <si>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</si>
  <si>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</si>
  <si>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</si>
  <si>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</si>
  <si>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</si>
  <si>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</si>
  <si>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</si>
  <si>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</si>
  <si>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</si>
  <si>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</si>
  <si>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</si>
  <si>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</si>
  <si>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</si>
  <si>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</si>
  <si>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</si>
  <si>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</si>
  <si>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</si>
  <si>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</si>
  <si>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</si>
  <si>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</si>
  <si>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</si>
  <si>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</si>
  <si>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</si>
  <si>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</si>
  <si>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</si>
  <si>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</si>
  <si>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</si>
  <si>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</si>
  <si>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</si>
  <si>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</si>
  <si>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</si>
  <si>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</si>
  <si>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</si>
  <si>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</si>
  <si>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</si>
  <si>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</si>
  <si>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</si>
  <si>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</si>
  <si>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</si>
  <si>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</si>
  <si>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</si>
  <si>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</si>
  <si>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</si>
  <si>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</si>
  <si>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</si>
  <si>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</si>
  <si>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</si>
  <si>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</si>
  <si>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</si>
  <si>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</si>
  <si>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</si>
  <si>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</si>
  <si>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</si>
  <si>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</si>
  <si>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</si>
  <si>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</si>
  <si>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</si>
  <si>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</si>
  <si>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</si>
  <si>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</si>
  <si>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</si>
  <si>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</si>
  <si>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</si>
  <si>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</si>
  <si>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</si>
  <si>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</si>
  <si>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</si>
  <si>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</si>
  <si>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</si>
  <si>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</si>
  <si>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</si>
  <si>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</si>
  <si>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</si>
  <si>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</si>
  <si>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</si>
  <si>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</si>
  <si>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</si>
  <si>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</si>
  <si>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</si>
  <si>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</si>
  <si>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</si>
  <si>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</si>
  <si>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</si>
  <si>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</si>
  <si>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</si>
  <si>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</si>
  <si>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</si>
  <si>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</si>
  <si>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</si>
  <si>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</si>
  <si>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</si>
  <si>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</si>
  <si>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</si>
  <si>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</si>
  <si>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</si>
  <si>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</si>
  <si>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</si>
  <si>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</si>
  <si>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</si>
  <si>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</si>
  <si>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</si>
  <si>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</si>
  <si>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</si>
  <si>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</si>
  <si>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</si>
  <si>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</si>
  <si>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</si>
  <si>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</si>
  <si>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</si>
  <si>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</si>
  <si>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</si>
  <si>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</si>
  <si>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</si>
  <si>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</si>
  <si>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</si>
  <si>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</si>
  <si>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</si>
  <si>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</si>
  <si>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</si>
  <si>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</si>
  <si>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</si>
  <si>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</si>
  <si>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</si>
  <si>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</si>
  <si>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</si>
  <si>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</si>
  <si>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</si>
  <si>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</si>
  <si>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</si>
  <si>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</si>
  <si>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</si>
  <si>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</si>
  <si>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</si>
  <si>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</si>
  <si>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</si>
  <si>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</si>
  <si>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</si>
  <si>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</si>
  <si>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</si>
  <si>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</si>
  <si>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</si>
  <si>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</si>
  <si>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</si>
  <si>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</si>
  <si>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</si>
  <si>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</si>
  <si>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</si>
  <si>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</si>
  <si>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</si>
  <si>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</si>
  <si>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</si>
  <si>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</si>
  <si>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</si>
  <si>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</si>
  <si>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</si>
  <si>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</si>
  <si>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</si>
  <si>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</si>
  <si>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</si>
  <si>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</si>
  <si>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</si>
  <si>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</si>
  <si>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</si>
  <si>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</si>
  <si>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</si>
  <si>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</si>
  <si>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</si>
  <si>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</si>
  <si>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</si>
  <si>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</si>
  <si>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</si>
  <si>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</si>
  <si>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</si>
  <si>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</si>
  <si>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</si>
  <si>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</si>
  <si>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</si>
  <si>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</si>
  <si>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</si>
  <si>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</si>
  <si>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</si>
  <si>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</si>
  <si>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</si>
  <si>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</si>
  <si>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</si>
  <si>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</si>
  <si>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</si>
  <si>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</si>
  <si>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</si>
  <si>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</si>
  <si>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</si>
  <si>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</si>
  <si>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</si>
  <si>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</si>
  <si>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</si>
  <si>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</si>
  <si>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</si>
  <si>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</si>
  <si>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</si>
  <si>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</si>
  <si>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</si>
  <si>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</si>
  <si>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</si>
  <si>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</si>
  <si>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</si>
  <si>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</si>
  <si>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</si>
  <si>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</si>
  <si>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</si>
  <si>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</si>
  <si>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</si>
  <si>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</si>
  <si>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</si>
  <si>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</si>
  <si>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</si>
  <si>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</si>
  <si>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</si>
  <si>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</si>
  <si>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</si>
  <si>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</si>
  <si>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</si>
  <si>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</si>
  <si>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</si>
  <si>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</si>
  <si>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</si>
  <si>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</si>
  <si>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</si>
  <si>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</si>
  <si>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</si>
  <si>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</si>
  <si>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</si>
  <si>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</si>
  <si>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</si>
  <si>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</si>
  <si>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</si>
  <si>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</si>
  <si>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</si>
  <si>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</si>
  <si>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</si>
  <si>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</si>
  <si>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</si>
  <si>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</si>
  <si>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</si>
  <si>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</si>
  <si>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</si>
  <si>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</si>
  <si>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</si>
  <si>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</si>
  <si>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</si>
  <si>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</si>
  <si>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</si>
  <si>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</si>
  <si>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</si>
  <si>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</si>
  <si>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</si>
  <si>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</si>
  <si>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</si>
  <si>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</si>
  <si>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</si>
  <si>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</si>
  <si>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</si>
  <si>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</si>
  <si>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</si>
  <si>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</si>
  <si>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</si>
  <si>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</si>
  <si>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</si>
  <si>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</si>
  <si>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</si>
  <si>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</si>
  <si>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</si>
  <si>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</si>
  <si>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</si>
  <si>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</si>
  <si>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</si>
  <si>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</si>
  <si>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</si>
  <si>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</si>
  <si>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</si>
  <si>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</si>
  <si>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</si>
  <si>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</si>
  <si>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</si>
  <si>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</si>
  <si>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</si>
  <si>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</si>
  <si>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</si>
  <si>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</si>
  <si>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</si>
  <si>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</si>
  <si>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</si>
  <si>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</si>
  <si>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</si>
  <si>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</si>
  <si>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</si>
  <si>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</si>
  <si>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</si>
  <si>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</si>
  <si>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</si>
  <si>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</si>
  <si>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</si>
  <si>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</si>
  <si>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</si>
  <si>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</si>
  <si>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</si>
  <si>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</si>
  <si>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</si>
  <si>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</si>
  <si>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</si>
  <si>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</si>
  <si>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</si>
  <si>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</si>
  <si>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</si>
  <si>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</si>
  <si>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</si>
  <si>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</si>
  <si>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</si>
  <si>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</si>
  <si>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</si>
  <si>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</si>
  <si>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</si>
  <si>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</si>
  <si>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</si>
  <si>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</si>
  <si>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</si>
  <si>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</si>
  <si>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</si>
  <si>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</si>
  <si>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</si>
  <si>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</si>
  <si>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</si>
  <si>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</si>
  <si>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</si>
  <si>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</si>
  <si>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</si>
  <si>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</si>
  <si>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</si>
  <si>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</si>
  <si>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</si>
  <si>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</si>
  <si>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</si>
  <si>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</si>
  <si>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</si>
  <si>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</si>
  <si>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</si>
  <si>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</si>
  <si>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</si>
  <si>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</si>
  <si>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</si>
  <si>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</si>
  <si>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</si>
  <si>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</si>
  <si>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</si>
  <si>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</si>
  <si>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</si>
  <si>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</si>
  <si>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</si>
  <si>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</si>
  <si>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</si>
  <si>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</si>
  <si>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</si>
  <si>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</si>
  <si>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</si>
  <si>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</si>
  <si>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</si>
  <si>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</si>
  <si>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</si>
  <si>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</si>
  <si>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</si>
  <si>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</si>
  <si>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</si>
  <si>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</si>
  <si>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</si>
  <si>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</si>
  <si>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</si>
  <si>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</si>
  <si>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</si>
  <si>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</si>
  <si>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</si>
  <si>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</si>
  <si>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</si>
  <si>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</si>
  <si>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</si>
  <si>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</si>
  <si>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</si>
  <si>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</si>
  <si>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</si>
  <si>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</si>
  <si>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</si>
  <si>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</si>
  <si>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</si>
  <si>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</si>
  <si>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</si>
  <si>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</si>
  <si>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</si>
  <si>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</si>
  <si>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</si>
  <si>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</si>
  <si>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</si>
  <si>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</si>
  <si>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</si>
  <si>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</si>
  <si>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</si>
  <si>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</si>
  <si>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</si>
  <si>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</si>
  <si>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</si>
  <si>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</si>
  <si>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</si>
  <si>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</si>
  <si>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</si>
  <si>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</si>
  <si>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</si>
  <si>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</si>
  <si>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</si>
  <si>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</si>
  <si>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</si>
  <si>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</si>
  <si>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</si>
  <si>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</si>
  <si>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</si>
  <si>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</si>
  <si>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</si>
  <si>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</si>
  <si>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</si>
  <si>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</si>
  <si>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</si>
  <si>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</si>
  <si>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</si>
  <si>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</si>
  <si>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</si>
  <si>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</si>
  <si>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</si>
  <si>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</si>
  <si>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</si>
  <si>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</si>
  <si>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</si>
  <si>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</si>
  <si>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</si>
  <si>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</si>
  <si>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</si>
  <si>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</si>
  <si>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</si>
  <si>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</si>
  <si>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</si>
  <si>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</si>
  <si>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</si>
  <si>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</si>
  <si>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</si>
  <si>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</si>
  <si>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</si>
  <si>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</si>
  <si>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</si>
  <si>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</si>
  <si>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</si>
  <si>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</si>
  <si>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</si>
  <si>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</si>
  <si>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</si>
  <si>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</si>
  <si>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</si>
  <si>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</si>
  <si>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</si>
  <si>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</si>
  <si>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</si>
  <si>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</si>
  <si>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</si>
  <si>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</si>
  <si>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</si>
  <si>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</si>
  <si>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</si>
  <si>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</si>
  <si>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</si>
  <si>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</si>
  <si>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</si>
  <si>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</si>
  <si>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</si>
  <si>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</si>
  <si>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</si>
  <si>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</si>
  <si>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</si>
  <si>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</si>
  <si>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</si>
  <si>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</si>
  <si>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</si>
  <si>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</si>
  <si>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</si>
  <si>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</si>
  <si>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</si>
  <si>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</si>
  <si>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</si>
  <si>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</si>
  <si>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</si>
  <si>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</si>
  <si>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</si>
  <si>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</si>
  <si>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</si>
  <si>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</si>
  <si>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</si>
  <si>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</si>
  <si>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</si>
  <si>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</si>
  <si>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</si>
  <si>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</si>
  <si>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</si>
  <si>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</si>
  <si>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</si>
  <si>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</si>
  <si>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</si>
  <si>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</si>
  <si>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</si>
  <si>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</si>
  <si>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</si>
  <si>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</si>
  <si>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</si>
  <si>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</si>
  <si>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</si>
  <si>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</si>
  <si>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</si>
  <si>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</si>
  <si>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</si>
  <si>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</si>
  <si>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</si>
  <si>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</si>
  <si>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</si>
  <si>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</si>
  <si>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</si>
  <si>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</si>
  <si>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</si>
  <si>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</si>
  <si>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</si>
  <si>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</si>
  <si>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</si>
  <si>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</si>
  <si>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</si>
  <si>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</si>
  <si>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</si>
  <si>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</si>
  <si>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</si>
  <si>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</si>
  <si>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</si>
  <si>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</si>
  <si>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</si>
  <si>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</si>
  <si>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</si>
  <si>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</si>
  <si>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</si>
  <si>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</si>
  <si>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</si>
  <si>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</si>
  <si>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</si>
  <si>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</si>
  <si>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</si>
  <si>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</si>
  <si>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</si>
  <si>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</si>
  <si>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</si>
  <si>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</si>
  <si>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</si>
  <si>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</si>
  <si>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</si>
  <si>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</si>
  <si>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</si>
  <si>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</si>
  <si>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</si>
  <si>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</si>
  <si>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</si>
  <si>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</si>
  <si>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</si>
  <si>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</si>
  <si>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</si>
  <si>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</si>
  <si>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</si>
  <si>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</si>
  <si>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</si>
  <si>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</si>
  <si>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</si>
  <si>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</si>
  <si>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</si>
  <si>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</si>
  <si>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</si>
  <si>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</si>
  <si>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</si>
  <si>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</si>
  <si>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</si>
  <si>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</si>
  <si>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</si>
  <si>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</si>
  <si>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</si>
  <si>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</si>
  <si>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</si>
  <si>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</si>
  <si>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</si>
  <si>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</si>
  <si>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</si>
  <si>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</si>
  <si>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</si>
  <si>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</si>
  <si>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</si>
  <si>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</si>
  <si>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</si>
  <si>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</si>
  <si>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</si>
  <si>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</si>
  <si>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</si>
  <si>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</si>
  <si>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</si>
  <si>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</si>
  <si>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</si>
  <si>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</si>
  <si>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</si>
  <si>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</si>
  <si>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</si>
  <si>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</si>
  <si>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</si>
  <si>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</si>
  <si>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</si>
  <si>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</si>
  <si>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</si>
  <si>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</si>
  <si>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</si>
  <si>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</si>
  <si>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</si>
  <si>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</si>
  <si>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</si>
  <si>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</si>
  <si>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</si>
  <si>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</si>
  <si>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</si>
  <si>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</si>
  <si>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</si>
  <si>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</si>
  <si>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</si>
  <si>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</si>
  <si>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</si>
  <si>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</si>
  <si>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</si>
  <si>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</si>
  <si>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</si>
  <si>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</si>
  <si>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</si>
  <si>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</si>
  <si>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</si>
  <si>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</si>
  <si>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</si>
  <si>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</si>
  <si>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</si>
  <si>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</si>
  <si>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</si>
  <si>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</si>
  <si>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</si>
  <si>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</si>
  <si>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</si>
  <si>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</si>
  <si>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</si>
  <si>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</si>
  <si>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</si>
  <si>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</si>
  <si>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</si>
  <si>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</si>
  <si>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</si>
  <si>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</si>
  <si>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</si>
  <si>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</si>
  <si>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</si>
  <si>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</si>
  <si>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</si>
  <si>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</si>
  <si>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</si>
  <si>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</si>
  <si>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</si>
  <si>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</si>
  <si>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</si>
  <si>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</si>
  <si>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</si>
  <si>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</si>
  <si>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</si>
  <si>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</si>
  <si>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</si>
  <si>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</si>
  <si>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</si>
  <si>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</si>
  <si>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</si>
  <si>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</si>
  <si>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</si>
  <si>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</si>
  <si>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</si>
  <si>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</si>
  <si>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</si>
  <si>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</si>
  <si>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</si>
  <si>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</si>
  <si>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</si>
  <si>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</si>
  <si>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</si>
  <si>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</si>
  <si>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</si>
  <si>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</si>
  <si>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</si>
  <si>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</si>
  <si>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</si>
  <si>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</si>
  <si>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</si>
  <si>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</si>
  <si>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</si>
  <si>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</si>
  <si>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</si>
  <si>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</si>
  <si>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</si>
  <si>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</si>
  <si>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</si>
  <si>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</si>
  <si>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</si>
  <si>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</si>
  <si>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</si>
  <si>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</si>
  <si>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</si>
  <si>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</si>
  <si>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</si>
  <si>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</si>
  <si>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</si>
  <si>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</si>
  <si>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</si>
  <si>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</si>
  <si>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</si>
  <si>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</si>
  <si>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</si>
  <si>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</si>
  <si>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</si>
  <si>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</si>
  <si>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</si>
  <si>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</si>
  <si>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</si>
  <si>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</si>
  <si>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</si>
  <si>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</si>
  <si>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</si>
  <si>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</si>
  <si>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</si>
  <si>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</si>
  <si>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</si>
  <si>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</si>
  <si>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</si>
  <si>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</si>
  <si>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</si>
  <si>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</si>
  <si>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</si>
  <si>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</si>
  <si>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</si>
  <si>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</si>
  <si>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</si>
  <si>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</si>
  <si>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</si>
  <si>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</si>
  <si>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</si>
  <si>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</si>
  <si>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</si>
  <si>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</si>
  <si>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</si>
  <si>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</si>
  <si>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</si>
  <si>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</si>
  <si>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</si>
  <si>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</si>
  <si>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</si>
  <si>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</si>
  <si>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</si>
  <si>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</si>
  <si>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</si>
  <si>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</si>
  <si>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</si>
  <si>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</si>
  <si>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</si>
  <si>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</si>
  <si>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</si>
  <si>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</si>
  <si>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</si>
  <si>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</si>
  <si>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</si>
  <si>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</si>
  <si>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</si>
  <si>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</si>
  <si>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</si>
  <si>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</si>
  <si>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</si>
  <si>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</si>
  <si>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</si>
  <si>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</si>
  <si>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</si>
  <si>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</si>
  <si>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</si>
  <si>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</si>
  <si>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</si>
  <si>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</si>
  <si>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</si>
  <si>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</si>
  <si>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</si>
  <si>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</si>
  <si>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</si>
  <si>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</si>
  <si>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</si>
  <si>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</si>
  <si>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</si>
  <si>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</si>
  <si>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</si>
  <si>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</si>
  <si>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</si>
  <si>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</si>
  <si>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</si>
  <si>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</si>
  <si>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</si>
  <si>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</si>
  <si>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</si>
  <si>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</si>
  <si>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</si>
  <si>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</si>
  <si>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</si>
  <si>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</si>
  <si>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</si>
  <si>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</si>
  <si>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</si>
  <si>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</si>
  <si>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</si>
  <si>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</si>
  <si>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</si>
  <si>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</si>
  <si>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</si>
  <si>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</si>
  <si>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</si>
  <si>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</si>
  <si>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</si>
  <si>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</si>
  <si>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</si>
  <si>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</si>
  <si>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</si>
  <si>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</si>
  <si>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</si>
  <si>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</si>
  <si>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</si>
  <si>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</si>
  <si>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</si>
  <si>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</si>
  <si>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</si>
  <si>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</si>
  <si>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</si>
  <si>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</si>
  <si>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</si>
  <si>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</si>
  <si>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</si>
  <si>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</si>
  <si>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</si>
  <si>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</si>
  <si>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</si>
  <si>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</si>
  <si>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</si>
  <si>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</si>
  <si>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</si>
  <si>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</si>
  <si>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</si>
  <si>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</si>
  <si>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</si>
  <si>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</si>
  <si>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</si>
  <si>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</si>
  <si>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</si>
  <si>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</si>
  <si>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</si>
  <si>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</si>
  <si>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</si>
  <si>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</si>
  <si>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</si>
  <si>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</si>
  <si>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</si>
  <si>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</si>
  <si>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</si>
  <si>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</si>
  <si>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</si>
  <si>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</si>
  <si>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</si>
  <si>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</si>
  <si>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</si>
  <si>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</si>
  <si>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</si>
  <si>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</si>
  <si>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</si>
  <si>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</si>
  <si>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</si>
  <si>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</si>
  <si>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</si>
  <si>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</si>
  <si>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</si>
  <si>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</si>
  <si>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</si>
  <si>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</si>
  <si>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</si>
  <si>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</si>
  <si>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</si>
  <si>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</si>
  <si>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</si>
  <si>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</si>
  <si>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</si>
  <si>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</si>
  <si>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</si>
  <si>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</si>
  <si>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</si>
  <si>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</si>
  <si>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</si>
  <si>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</si>
  <si>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</si>
  <si>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</si>
  <si>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</si>
  <si>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</si>
  <si>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</si>
  <si>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</si>
  <si>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</si>
  <si>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</si>
  <si>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</si>
  <si>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</si>
  <si>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</si>
  <si>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</si>
  <si>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</si>
  <si>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</si>
  <si>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</si>
  <si>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</si>
  <si>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</si>
  <si>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</si>
  <si>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</si>
  <si>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</si>
  <si>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</si>
  <si>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</si>
  <si>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</si>
  <si>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</si>
  <si>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</si>
  <si>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</si>
  <si>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</si>
  <si>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</si>
  <si>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</si>
  <si>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</si>
  <si>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</si>
  <si>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</si>
  <si>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</si>
  <si>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</si>
  <si>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</si>
  <si>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</si>
  <si>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</si>
  <si>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</si>
  <si>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</si>
  <si>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</si>
  <si>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</si>
  <si>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</si>
  <si>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</si>
  <si>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</si>
  <si>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</si>
  <si>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</si>
  <si>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</si>
  <si>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</si>
  <si>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</si>
  <si>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</si>
  <si>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</si>
  <si>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</si>
  <si>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</si>
  <si>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</si>
  <si>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</si>
  <si>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</si>
  <si>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</si>
  <si>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</si>
  <si>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</si>
  <si>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</si>
  <si>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</si>
  <si>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</si>
  <si>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</si>
  <si>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</si>
  <si>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</si>
  <si>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</si>
  <si>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</si>
  <si>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</si>
  <si>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</si>
  <si>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</si>
  <si>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</si>
  <si>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</si>
  <si>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</si>
  <si>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</si>
  <si>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</si>
  <si>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</si>
  <si>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</si>
  <si>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</si>
  <si>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</si>
  <si>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</si>
  <si>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</si>
  <si>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</si>
  <si>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</si>
  <si>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</si>
  <si>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</si>
  <si>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</si>
  <si>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</si>
  <si>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</si>
  <si>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</si>
  <si>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</si>
  <si>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</si>
  <si>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</si>
  <si>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</si>
  <si>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</si>
  <si>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</si>
  <si>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</si>
  <si>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</si>
  <si>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</si>
  <si>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</si>
  <si>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</si>
  <si>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</si>
  <si>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</si>
  <si>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</si>
  <si>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</si>
  <si>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</si>
  <si>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</si>
  <si>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</si>
  <si>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</si>
  <si>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</si>
  <si>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</si>
  <si>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</si>
  <si>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</si>
  <si>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</si>
  <si>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</si>
  <si>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</si>
  <si>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</si>
  <si>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</si>
  <si>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</si>
  <si>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</si>
  <si>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</si>
  <si>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</si>
  <si>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</si>
  <si>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</si>
  <si>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</si>
  <si>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</si>
  <si>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</si>
  <si>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</si>
  <si>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</si>
  <si>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</si>
  <si>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</si>
  <si>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</si>
  <si>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</si>
  <si>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</si>
  <si>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</si>
  <si>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</si>
  <si>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</si>
  <si>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</si>
  <si>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</si>
  <si>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</si>
  <si>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</si>
  <si>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</si>
  <si>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</si>
  <si>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</si>
  <si>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</si>
  <si>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</si>
  <si>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</si>
  <si>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</si>
  <si>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</si>
  <si>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</si>
  <si>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</si>
  <si>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</si>
  <si>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</si>
  <si>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</si>
  <si>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</si>
  <si>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</si>
  <si>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</si>
  <si>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</si>
  <si>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</si>
  <si>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</si>
  <si>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</si>
  <si>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</si>
  <si>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</si>
  <si>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</si>
  <si>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</si>
  <si>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</si>
  <si>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</si>
  <si>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</si>
  <si>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</si>
  <si>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</si>
  <si>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</si>
  <si>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</si>
  <si>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</si>
  <si>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</si>
  <si>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</si>
  <si>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</si>
  <si>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</si>
  <si>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</si>
  <si>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</si>
  <si>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</si>
  <si>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</si>
  <si>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</si>
  <si>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</si>
  <si>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</si>
  <si>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</si>
  <si>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</si>
  <si>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</si>
  <si>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</si>
  <si>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</si>
  <si>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</si>
  <si>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</si>
  <si>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</si>
  <si>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</si>
  <si>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</si>
  <si>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</si>
  <si>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</si>
  <si>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</si>
  <si>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</si>
  <si>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</si>
  <si>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</si>
  <si>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</si>
  <si>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</si>
  <si>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</si>
  <si>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</si>
  <si>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</si>
  <si>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</si>
  <si>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</si>
  <si>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</si>
  <si>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</si>
  <si>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</si>
  <si>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</si>
  <si>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</si>
  <si>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</si>
  <si>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</si>
  <si>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</si>
  <si>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</si>
  <si>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</si>
  <si>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</si>
  <si>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</si>
  <si>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</si>
  <si>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</si>
  <si>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</si>
  <si>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</si>
  <si>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</si>
  <si>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</si>
  <si>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</si>
  <si>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</si>
  <si>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</si>
  <si>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</si>
  <si>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</si>
  <si>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</si>
  <si>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</si>
  <si>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</si>
  <si>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</si>
  <si>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</si>
  <si>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</si>
  <si>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</si>
  <si>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</si>
  <si>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</si>
  <si>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</si>
  <si>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</si>
  <si>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</si>
  <si>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</si>
  <si>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</si>
  <si>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</si>
  <si>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</si>
  <si>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</si>
  <si>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</si>
  <si>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</si>
  <si>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</si>
  <si>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</si>
  <si>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</si>
  <si>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</si>
  <si>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</si>
  <si>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</si>
  <si>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</si>
  <si>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</si>
  <si>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</si>
  <si>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</si>
  <si>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</si>
  <si>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</si>
  <si>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</si>
  <si>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</si>
  <si>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</si>
  <si>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</si>
  <si>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</si>
  <si>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</si>
  <si>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</si>
  <si>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</si>
  <si>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</si>
  <si>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</si>
  <si>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</si>
  <si>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</si>
  <si>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</si>
  <si>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</si>
  <si>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</si>
  <si>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</si>
  <si>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</si>
  <si>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</si>
  <si>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</si>
  <si>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</si>
  <si>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</si>
  <si>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</si>
  <si>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</si>
  <si>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</si>
  <si>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</si>
  <si>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</si>
  <si>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</si>
  <si>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</si>
  <si>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</si>
  <si>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</si>
  <si>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</si>
  <si>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</si>
  <si>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</si>
  <si>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</si>
  <si>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</si>
  <si>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</si>
  <si>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</si>
  <si>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</si>
  <si>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</si>
  <si>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</si>
  <si>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</si>
  <si>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</si>
  <si>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</si>
  <si>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</si>
  <si>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</si>
  <si>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</si>
  <si>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</si>
  <si>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</si>
  <si>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</si>
  <si>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</si>
  <si>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</si>
  <si>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</si>
  <si>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</si>
  <si>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</si>
  <si>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</si>
  <si>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</si>
  <si>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</si>
  <si>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</si>
  <si>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</si>
  <si>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</si>
  <si>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</si>
  <si>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</si>
  <si>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</si>
  <si>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</si>
  <si>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</si>
  <si>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</si>
  <si>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</si>
  <si>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</si>
  <si>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</si>
  <si>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</si>
  <si>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</si>
  <si>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</si>
  <si>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</si>
  <si>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</si>
  <si>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</si>
  <si>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</si>
  <si>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</si>
  <si>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</si>
  <si>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</si>
  <si>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</si>
  <si>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</si>
  <si>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</si>
  <si>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</si>
  <si>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</si>
  <si>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</si>
  <si>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</si>
  <si>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</si>
  <si>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</si>
  <si>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</si>
  <si>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</si>
  <si>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</si>
  <si>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</si>
  <si>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</si>
  <si>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</si>
  <si>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</si>
  <si>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</si>
  <si>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</si>
  <si>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</si>
  <si>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</si>
  <si>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</si>
  <si>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</si>
  <si>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</si>
  <si>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</si>
  <si>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</si>
  <si>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</si>
  <si>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</si>
  <si>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</si>
  <si>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</si>
  <si>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</si>
  <si>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</si>
  <si>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</si>
  <si>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</si>
  <si>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</si>
  <si>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</si>
  <si>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</si>
  <si>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</si>
  <si>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</si>
  <si>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</si>
  <si>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</si>
  <si>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</si>
  <si>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</si>
  <si>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</si>
  <si>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</si>
  <si>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</si>
  <si>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</si>
  <si>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</si>
  <si>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</si>
  <si>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</si>
  <si>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</si>
  <si>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</si>
  <si>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</si>
  <si>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</si>
  <si>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</si>
  <si>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</si>
  <si>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</si>
  <si>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</si>
  <si>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</si>
  <si>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</si>
  <si>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</si>
  <si>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</si>
  <si>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</si>
  <si>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</si>
  <si>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</si>
  <si>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</si>
  <si>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</si>
  <si>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</si>
  <si>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</si>
  <si>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</si>
  <si>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</si>
  <si>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</si>
  <si>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</si>
  <si>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</si>
  <si>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</si>
  <si>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</si>
  <si>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</si>
  <si>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</si>
  <si>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</si>
  <si>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</si>
  <si>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</si>
  <si>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</si>
  <si>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</si>
  <si>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</si>
  <si>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</si>
  <si>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</si>
  <si>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</si>
  <si>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</si>
  <si>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</si>
  <si>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</si>
  <si>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</si>
  <si>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</si>
  <si>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</si>
  <si>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</si>
  <si>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</si>
  <si>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</si>
  <si>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</si>
  <si>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</si>
  <si>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</si>
  <si>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</si>
  <si>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</si>
  <si>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</si>
  <si>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</si>
  <si>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</si>
  <si>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</si>
  <si>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</si>
  <si>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</si>
  <si>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</si>
  <si>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</si>
  <si>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</si>
  <si>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</si>
  <si>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</si>
  <si>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</si>
  <si>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</si>
  <si>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</si>
  <si>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</si>
  <si>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</si>
  <si>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</si>
  <si>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</si>
  <si>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</si>
  <si>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</si>
  <si>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</si>
  <si>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</si>
  <si>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</si>
  <si>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</si>
  <si>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</si>
  <si>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</si>
  <si>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</si>
  <si>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</si>
  <si>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</si>
  <si>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</si>
  <si>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</si>
  <si>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</si>
  <si>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</si>
  <si>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</si>
  <si>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</si>
  <si>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</si>
  <si>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</si>
  <si>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</si>
  <si>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</si>
  <si>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</si>
  <si>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</si>
  <si>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</si>
  <si>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</si>
  <si>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</si>
  <si>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</si>
  <si>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</si>
  <si>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</si>
  <si>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</si>
  <si>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</si>
  <si>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</si>
  <si>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</si>
  <si>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</si>
  <si>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</si>
  <si>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</si>
  <si>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</si>
  <si>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</si>
  <si>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</si>
  <si>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</si>
  <si>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</si>
  <si>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</si>
  <si>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</si>
  <si>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</si>
  <si>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</si>
  <si>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</si>
  <si>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</si>
  <si>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</si>
  <si>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</si>
  <si>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</si>
  <si>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</si>
  <si>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</si>
  <si>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</si>
  <si>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</si>
  <si>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</si>
  <si>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</si>
  <si>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</si>
  <si>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</si>
  <si>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</si>
  <si>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</si>
  <si>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</si>
  <si>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</si>
  <si>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</si>
  <si>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</si>
  <si>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</si>
  <si>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</si>
  <si>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</si>
  <si>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</si>
  <si>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</si>
  <si>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</si>
  <si>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</si>
  <si>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</si>
  <si>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</si>
  <si>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</si>
  <si>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</si>
  <si>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</si>
  <si>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</si>
  <si>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</si>
  <si>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</si>
  <si>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</si>
  <si>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</si>
  <si>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</si>
  <si>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</si>
  <si>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</si>
  <si>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</si>
  <si>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</si>
  <si>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</si>
  <si>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</si>
  <si>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</si>
  <si>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</si>
  <si>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</si>
  <si>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</si>
  <si>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</si>
  <si>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</si>
  <si>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</si>
  <si>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</si>
  <si>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</si>
  <si>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</si>
  <si>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</si>
  <si>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</si>
  <si>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</si>
  <si>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</si>
  <si>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</si>
  <si>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</si>
  <si>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</si>
  <si>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</si>
  <si>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</si>
  <si>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</si>
  <si>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</si>
  <si>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</si>
  <si>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</si>
  <si>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</si>
  <si>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</si>
  <si>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</si>
  <si>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</si>
  <si>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</si>
  <si>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</si>
  <si>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</si>
  <si>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</si>
  <si>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</si>
  <si>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</si>
  <si>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</si>
  <si>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</si>
  <si>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</si>
  <si>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</si>
  <si>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</si>
  <si>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</si>
  <si>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</si>
  <si>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</si>
  <si>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</si>
  <si>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</si>
  <si>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</si>
  <si>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</si>
  <si>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</si>
  <si>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</si>
  <si>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</si>
  <si>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</si>
  <si>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</si>
  <si>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</si>
  <si>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</si>
  <si>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</si>
  <si>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</si>
  <si>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</si>
  <si>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</si>
  <si>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</si>
  <si>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</si>
  <si>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</si>
  <si>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</si>
  <si>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</si>
  <si>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</si>
  <si>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</si>
  <si>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</si>
  <si>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</si>
  <si>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</si>
  <si>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</si>
  <si>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</si>
  <si>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</si>
  <si>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</si>
  <si>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</si>
  <si>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</si>
  <si>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</si>
  <si>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</si>
  <si>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</si>
  <si>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</si>
  <si>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</si>
  <si>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</si>
  <si>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</si>
  <si>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</si>
  <si>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</si>
  <si>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</si>
  <si>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</si>
  <si>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</si>
  <si>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</si>
  <si>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</si>
  <si>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</si>
  <si>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</si>
  <si>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</si>
  <si>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</si>
  <si>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</si>
  <si>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</si>
  <si>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</si>
  <si>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</si>
  <si>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</si>
  <si>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</si>
  <si>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</si>
  <si>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</si>
  <si>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</si>
  <si>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</si>
  <si>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</si>
  <si>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</si>
  <si>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</si>
  <si>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</si>
  <si>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</si>
  <si>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</si>
  <si>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</si>
  <si>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</si>
  <si>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</si>
  <si>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</si>
  <si>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</si>
  <si>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</si>
  <si>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</si>
  <si>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</si>
  <si>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</si>
  <si>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</si>
  <si>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</si>
  <si>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</si>
  <si>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</si>
  <si>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</si>
  <si>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</si>
  <si>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</si>
  <si>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</si>
  <si>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</si>
  <si>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</si>
  <si>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</si>
  <si>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</si>
  <si>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</si>
  <si>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</si>
  <si>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</si>
  <si>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</si>
  <si>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</si>
  <si>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</si>
  <si>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</si>
  <si>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</si>
  <si>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</si>
  <si>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</si>
  <si>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</si>
  <si>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</si>
  <si>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</si>
  <si>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</si>
  <si>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</si>
  <si>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</si>
  <si>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</si>
  <si>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</si>
  <si>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</si>
  <si>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</si>
  <si>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</si>
  <si>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</si>
  <si>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</si>
  <si>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</si>
  <si>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</si>
  <si>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</si>
  <si>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</si>
  <si>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</si>
  <si>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</si>
  <si>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</si>
  <si>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</si>
  <si>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</si>
  <si>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</si>
  <si>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</si>
  <si>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</si>
  <si>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</si>
  <si>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</si>
  <si>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</si>
  <si>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</si>
  <si>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</si>
  <si>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</si>
  <si>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</si>
  <si>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</si>
  <si>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</si>
  <si>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</si>
  <si>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</si>
  <si>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</si>
  <si>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</si>
  <si>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</si>
  <si>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</si>
  <si>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</si>
  <si>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</si>
  <si>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</si>
  <si>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</si>
  <si>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</si>
  <si>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</si>
  <si>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</si>
  <si>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</si>
  <si>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</si>
  <si>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</si>
  <si>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</si>
  <si>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</si>
  <si>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</si>
  <si>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</si>
  <si>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</si>
  <si>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</si>
  <si>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</si>
  <si>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</si>
  <si>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</si>
  <si>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</si>
  <si>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</si>
  <si>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</si>
  <si>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</si>
  <si>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</si>
  <si>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</si>
  <si>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</si>
  <si>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</si>
  <si>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</si>
  <si>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</si>
  <si>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</si>
  <si>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</si>
  <si>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</si>
  <si>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</si>
  <si>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</si>
  <si>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</si>
  <si>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</si>
  <si>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</si>
  <si>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</si>
  <si>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</si>
  <si>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</si>
  <si>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</si>
  <si>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</si>
  <si>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</si>
  <si>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</si>
  <si>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</si>
  <si>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</si>
  <si>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</si>
  <si>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</si>
  <si>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</si>
  <si>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</si>
  <si>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</si>
  <si>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</si>
  <si>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</si>
  <si>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</si>
  <si>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</si>
  <si>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</si>
  <si>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</si>
  <si>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</si>
  <si>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</si>
  <si>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</si>
  <si>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</si>
  <si>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</si>
  <si>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</si>
  <si>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</si>
  <si>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</si>
  <si>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</si>
  <si>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</si>
  <si>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</si>
  <si>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</si>
  <si>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</si>
  <si>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</si>
  <si>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</si>
  <si>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</si>
  <si>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</si>
  <si>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</si>
  <si>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</si>
  <si>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</si>
  <si>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</si>
  <si>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</si>
  <si>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</si>
  <si>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</si>
  <si>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</si>
  <si>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</si>
  <si>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</si>
  <si>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</si>
  <si>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</si>
  <si>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</si>
  <si>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</si>
  <si>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</si>
  <si>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</si>
  <si>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</si>
  <si>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</si>
  <si>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</si>
  <si>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</si>
  <si>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</si>
  <si>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</si>
  <si>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</si>
  <si>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</si>
  <si>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</si>
  <si>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</si>
  <si>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</si>
  <si>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</si>
  <si>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</si>
  <si>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</si>
  <si>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</si>
  <si>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</si>
  <si>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</si>
  <si>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</si>
  <si>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</si>
  <si>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</si>
  <si>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</si>
  <si>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</si>
  <si>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</si>
  <si>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</si>
  <si>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</si>
  <si>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</si>
  <si>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</si>
  <si>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</si>
  <si>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</si>
  <si>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</si>
  <si>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</si>
  <si>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</si>
  <si>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</si>
  <si>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</si>
  <si>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</si>
  <si>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</si>
  <si>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</si>
  <si>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</si>
  <si>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</si>
  <si>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</si>
  <si>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</si>
  <si>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</si>
  <si>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</si>
  <si>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</si>
  <si>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</si>
  <si>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</si>
  <si>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</si>
  <si>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</si>
  <si>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</si>
  <si>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</si>
  <si>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</si>
  <si>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</si>
  <si>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</si>
  <si>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</si>
  <si>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</si>
  <si>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</si>
  <si>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</si>
  <si>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</si>
  <si>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</si>
  <si>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</si>
  <si>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</si>
  <si>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</si>
  <si>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</si>
  <si>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</si>
  <si>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</si>
  <si>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</si>
  <si>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</si>
  <si>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</si>
  <si>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</si>
  <si>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</si>
  <si>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</si>
  <si>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</si>
  <si>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</si>
  <si>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</si>
  <si>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</si>
  <si>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</si>
  <si>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</si>
  <si>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</si>
  <si>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</si>
  <si>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</si>
  <si>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</si>
  <si>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</si>
  <si>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</si>
  <si>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</si>
  <si>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</si>
  <si>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</si>
  <si>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</si>
  <si>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</si>
  <si>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</si>
  <si>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</si>
  <si>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</si>
  <si>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</si>
  <si>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</si>
  <si>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</si>
  <si>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</si>
  <si>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</si>
  <si>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</si>
  <si>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</si>
  <si>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</si>
  <si>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</si>
  <si>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</si>
  <si>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</si>
  <si>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</si>
  <si>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</si>
  <si>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</si>
  <si>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</si>
  <si>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</si>
  <si>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</si>
  <si>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</si>
  <si>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</si>
  <si>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</si>
  <si>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</si>
  <si>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</si>
  <si>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</si>
  <si>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</si>
  <si>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</si>
  <si>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</si>
  <si>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</si>
  <si>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</si>
  <si>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</si>
  <si>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</si>
  <si>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</si>
  <si>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</si>
  <si>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</si>
  <si>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</si>
  <si>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</si>
  <si>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</si>
  <si>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</si>
  <si>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</si>
  <si>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</si>
  <si>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</si>
  <si>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</si>
  <si>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</si>
  <si>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</si>
  <si>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</si>
  <si>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</si>
  <si>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</si>
  <si>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</si>
  <si>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</si>
  <si>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</si>
  <si>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</si>
  <si>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</si>
  <si>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</si>
  <si>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</si>
  <si>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</si>
  <si>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</si>
  <si>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</si>
  <si>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</si>
  <si>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</si>
  <si>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</si>
  <si>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</si>
  <si>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</si>
  <si>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</si>
  <si>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</si>
  <si>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</si>
  <si>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</si>
  <si>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</si>
  <si>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</si>
  <si>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</si>
  <si>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</si>
  <si>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</si>
  <si>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</si>
  <si>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</si>
  <si>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</si>
  <si>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</si>
  <si>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</si>
  <si>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</si>
  <si>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</si>
  <si>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</si>
  <si>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</si>
  <si>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</si>
  <si>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</si>
  <si>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</si>
  <si>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</si>
  <si>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</si>
  <si>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</si>
  <si>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</si>
  <si>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</si>
  <si>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</si>
  <si>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</si>
  <si>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</si>
  <si>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</si>
  <si>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</si>
  <si>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</si>
  <si>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</si>
  <si>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</si>
  <si>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</si>
  <si>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</si>
  <si>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</si>
  <si>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</si>
  <si>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</si>
  <si>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</si>
  <si>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</si>
  <si>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</si>
  <si>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</si>
  <si>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</si>
  <si>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</si>
  <si>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</si>
  <si>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</si>
  <si>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</si>
  <si>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</si>
  <si>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</si>
  <si>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</si>
  <si>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</si>
  <si>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</si>
  <si>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</si>
  <si>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</si>
  <si>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</si>
  <si>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</si>
  <si>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</si>
  <si>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</si>
  <si>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</si>
  <si>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</si>
  <si>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</si>
  <si>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</si>
  <si>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</si>
  <si>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</si>
  <si>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</si>
  <si>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</si>
  <si>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</si>
  <si>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</si>
  <si>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</si>
  <si>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</si>
  <si>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</si>
  <si>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</si>
  <si>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</si>
  <si>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</si>
  <si>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</si>
  <si>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</si>
  <si>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</si>
  <si>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</si>
  <si>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</si>
  <si>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</si>
  <si>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</si>
  <si>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</si>
  <si>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</si>
  <si>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</si>
  <si>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</si>
  <si>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</si>
  <si>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</si>
  <si>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</si>
  <si>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</si>
  <si>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</si>
  <si>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</si>
  <si>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</si>
  <si>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</si>
  <si>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</si>
  <si>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</si>
  <si>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</si>
  <si>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</si>
  <si>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</si>
  <si>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</si>
  <si>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</si>
  <si>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</si>
  <si>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</si>
  <si>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</si>
  <si>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</si>
  <si>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</si>
  <si>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</si>
  <si>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</si>
  <si>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</si>
  <si>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</si>
  <si>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</si>
  <si>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</si>
  <si>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</si>
  <si>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</si>
  <si>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</si>
  <si>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</si>
  <si>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</si>
  <si>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</si>
  <si>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</si>
  <si>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</si>
  <si>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</si>
  <si>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</si>
  <si>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</si>
  <si>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</si>
  <si>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</si>
  <si>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</si>
  <si>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</si>
  <si>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</si>
  <si>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</si>
  <si>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</si>
  <si>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</si>
  <si>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</si>
  <si>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</si>
  <si>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</si>
  <si>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</si>
  <si>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</si>
  <si>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</si>
  <si>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</si>
  <si>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</si>
  <si>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</si>
  <si>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</si>
  <si>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</si>
  <si>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</si>
  <si>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</si>
  <si>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</si>
  <si>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</si>
  <si>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</si>
  <si>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</si>
  <si>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</si>
  <si>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</si>
  <si>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</si>
  <si>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</si>
  <si>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</si>
  <si>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</si>
  <si>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</si>
  <si>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</si>
  <si>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</si>
  <si>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</si>
  <si>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</si>
  <si>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</si>
  <si>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</si>
  <si>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</si>
  <si>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</si>
  <si>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</si>
  <si>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</si>
  <si>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</si>
  <si>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</si>
  <si>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</si>
  <si>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</si>
  <si>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</si>
  <si>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</si>
  <si>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</si>
  <si>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</si>
  <si>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</si>
  <si>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</si>
  <si>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</si>
  <si>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</si>
  <si>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</si>
  <si>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</si>
  <si>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</si>
  <si>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</si>
  <si>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</si>
  <si>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</si>
  <si>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</si>
  <si>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</si>
  <si>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</si>
  <si>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</si>
  <si>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</si>
  <si>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</si>
  <si>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</si>
  <si>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</si>
  <si>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</si>
  <si>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</si>
  <si>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</si>
  <si>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</si>
  <si>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</si>
  <si>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</si>
  <si>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</si>
  <si>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</si>
  <si>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</si>
  <si>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</si>
  <si>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</si>
  <si>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</si>
  <si>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</si>
  <si>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</si>
  <si>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</si>
  <si>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</si>
  <si>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</si>
  <si>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</si>
  <si>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</si>
  <si>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</si>
  <si>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</si>
  <si>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</si>
  <si>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</si>
  <si>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</si>
  <si>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</si>
  <si>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</si>
  <si>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</si>
  <si>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</si>
  <si>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</si>
  <si>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</si>
  <si>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</si>
  <si>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</si>
  <si>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</si>
  <si>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</si>
  <si>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</si>
  <si>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</si>
  <si>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</si>
  <si>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</si>
  <si>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</si>
  <si>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</si>
  <si>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</si>
  <si>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</si>
  <si>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</si>
  <si>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</si>
  <si>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</si>
  <si>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</si>
  <si>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</si>
  <si>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</si>
  <si>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</si>
  <si>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</si>
  <si>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</si>
  <si>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</si>
  <si>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</si>
  <si>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</si>
  <si>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</si>
  <si>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</si>
  <si>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</si>
  <si>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</si>
  <si>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</si>
  <si>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</si>
  <si>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</si>
  <si>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</si>
  <si>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</si>
  <si>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</si>
  <si>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</si>
  <si>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</si>
  <si>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</si>
  <si>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</si>
  <si>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</si>
  <si>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</si>
  <si>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</si>
  <si>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</si>
  <si>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</si>
  <si>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</si>
  <si>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</si>
  <si>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</si>
  <si>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</si>
  <si>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</si>
  <si>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</si>
  <si>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</si>
  <si>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</si>
  <si>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</si>
  <si>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</si>
  <si>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</si>
  <si>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</si>
  <si>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</si>
  <si>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</si>
  <si>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</si>
  <si>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</si>
  <si>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</si>
  <si>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</si>
  <si>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</si>
  <si>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</si>
  <si>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</si>
  <si>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</si>
  <si>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</si>
  <si>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</si>
  <si>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</si>
  <si>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</si>
  <si>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</si>
  <si>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</si>
  <si>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</si>
  <si>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</si>
  <si>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</si>
  <si>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</si>
  <si>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</si>
  <si>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</si>
  <si>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</si>
  <si>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</si>
  <si>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</si>
  <si>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</si>
  <si>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</si>
  <si>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</si>
  <si>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</si>
  <si>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</si>
  <si>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</si>
  <si>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</si>
  <si>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</si>
  <si>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</si>
  <si>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</si>
  <si>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</si>
  <si>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</si>
  <si>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</si>
  <si>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</si>
  <si>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</si>
  <si>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</si>
  <si>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</si>
  <si>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</si>
  <si>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</si>
  <si>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</si>
  <si>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</si>
  <si>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</si>
  <si>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</si>
  <si>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</si>
  <si>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</si>
  <si>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</si>
  <si>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</si>
  <si>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</si>
  <si>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</si>
  <si>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</si>
  <si>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</si>
  <si>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</si>
  <si>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</si>
  <si>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</si>
  <si>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</si>
  <si>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</si>
  <si>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</si>
  <si>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</si>
  <si>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</si>
  <si>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</si>
  <si>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</si>
  <si>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</si>
  <si>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</si>
  <si>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</si>
  <si>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</si>
  <si>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</si>
  <si>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</si>
  <si>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</si>
  <si>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</si>
  <si>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</si>
  <si>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</si>
  <si>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</si>
  <si>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</si>
  <si>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</si>
  <si>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</si>
  <si>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</si>
  <si>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</si>
  <si>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</si>
  <si>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</si>
  <si>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</si>
  <si>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</si>
  <si>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</si>
  <si>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</si>
  <si>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</si>
  <si>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</si>
  <si>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</si>
  <si>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</si>
  <si>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</si>
  <si>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</si>
  <si>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</si>
  <si>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</si>
  <si>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</si>
  <si>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</si>
  <si>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</si>
  <si>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</si>
  <si>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</si>
  <si>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</si>
  <si>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</si>
  <si>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</si>
  <si>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</si>
  <si>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</si>
  <si>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</si>
  <si>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</si>
  <si>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</si>
  <si>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</si>
  <si>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</si>
  <si>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</si>
  <si>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</si>
  <si>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</si>
  <si>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</si>
  <si>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</si>
  <si>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</si>
  <si>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</si>
  <si>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</si>
  <si>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</si>
  <si>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</si>
  <si>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</si>
  <si>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</si>
  <si>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</si>
  <si>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</si>
  <si>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</si>
  <si>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</si>
  <si>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</si>
  <si>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</si>
  <si>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</si>
  <si>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</si>
  <si>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</si>
  <si>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</si>
  <si>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</si>
  <si>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</si>
  <si>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</si>
  <si>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</si>
  <si>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</si>
  <si>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</si>
  <si>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</si>
  <si>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</si>
  <si>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</si>
  <si>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</si>
  <si>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</si>
  <si>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</si>
  <si>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</si>
  <si>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</si>
  <si>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</si>
  <si>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</si>
  <si>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</si>
  <si>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</si>
  <si>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</si>
  <si>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</si>
  <si>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</si>
  <si>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</si>
  <si>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</si>
  <si>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</si>
  <si>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</si>
  <si>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</si>
  <si>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</si>
  <si>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</si>
  <si>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</si>
  <si>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</si>
  <si>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</si>
  <si>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</si>
  <si>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</si>
  <si>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</si>
  <si>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</si>
  <si>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</si>
  <si>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</si>
  <si>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</si>
  <si>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</si>
  <si>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</si>
  <si>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</si>
  <si>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</si>
  <si>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</si>
  <si>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</si>
  <si>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</si>
  <si>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</si>
  <si>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</si>
  <si>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</si>
  <si>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</si>
  <si>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</si>
  <si>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</si>
  <si>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</si>
  <si>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</si>
  <si>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</si>
  <si>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</si>
  <si>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</si>
  <si>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</si>
  <si>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</si>
  <si>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</si>
  <si>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</si>
  <si>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</si>
  <si>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</si>
  <si>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</si>
  <si>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</si>
  <si>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</si>
  <si>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</si>
  <si>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</si>
  <si>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</si>
  <si>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</si>
  <si>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</si>
  <si>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</si>
  <si>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</si>
  <si>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</si>
  <si>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</si>
  <si>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</si>
  <si>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</si>
  <si>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</si>
  <si>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</si>
  <si>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</si>
  <si>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</si>
  <si>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</si>
  <si>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</si>
  <si>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</si>
  <si>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</si>
  <si>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</si>
  <si>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</si>
  <si>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</si>
  <si>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</si>
  <si>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</si>
  <si>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</si>
  <si>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</si>
  <si>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</si>
  <si>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</si>
  <si>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</si>
  <si>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</si>
  <si>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</si>
  <si>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</si>
  <si>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</si>
  <si>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</si>
  <si>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</si>
  <si>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</si>
  <si>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</si>
  <si>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</si>
  <si>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</si>
  <si>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</si>
  <si>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</si>
  <si>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</si>
  <si>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</si>
  <si>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</si>
  <si>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</si>
  <si>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</si>
  <si>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</si>
  <si>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</si>
  <si>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</si>
  <si>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</si>
  <si>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</si>
  <si>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</si>
  <si>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</si>
  <si>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</si>
  <si>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</si>
  <si>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</si>
  <si>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</si>
  <si>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</si>
  <si>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</si>
  <si>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</si>
  <si>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</si>
  <si>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</si>
  <si>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</si>
  <si>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</si>
  <si>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</si>
  <si>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</si>
  <si>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</si>
  <si>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</si>
  <si>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</si>
  <si>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</si>
  <si>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</si>
  <si>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</si>
  <si>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</si>
  <si>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</si>
  <si>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</si>
  <si>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</si>
  <si>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</si>
  <si>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</si>
  <si>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</si>
  <si>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</si>
  <si>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</si>
  <si>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</si>
  <si>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</si>
  <si>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</si>
  <si>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</si>
  <si>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</si>
  <si>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</si>
  <si>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</si>
  <si>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</si>
  <si>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</si>
  <si>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</si>
  <si>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</si>
  <si>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</si>
  <si>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</si>
  <si>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</si>
  <si>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</si>
  <si>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</si>
  <si>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</si>
  <si>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</si>
  <si>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</si>
  <si>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</si>
  <si>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</si>
  <si>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</si>
  <si>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</si>
  <si>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</si>
  <si>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</si>
  <si>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</si>
  <si>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</si>
  <si>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</si>
  <si>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</si>
  <si>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</si>
  <si>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</si>
  <si>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</si>
  <si>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</si>
  <si>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</si>
  <si>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</si>
  <si>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</si>
  <si>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</si>
  <si>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</si>
  <si>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</si>
  <si>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</si>
  <si>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</si>
  <si>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</si>
  <si>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</si>
  <si>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</si>
  <si>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</si>
  <si>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</si>
  <si>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</si>
  <si>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</si>
  <si>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</si>
  <si>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</si>
  <si>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</si>
  <si>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</si>
  <si>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</si>
  <si>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</si>
  <si>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</si>
  <si>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</si>
  <si>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</si>
  <si>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</si>
  <si>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</si>
  <si>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</si>
  <si>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</si>
  <si>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</si>
  <si>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</si>
  <si>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</si>
  <si>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</si>
  <si>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</si>
  <si>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</si>
  <si>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</si>
  <si>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</si>
  <si>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</si>
  <si>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</si>
  <si>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</si>
  <si>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</si>
  <si>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</si>
  <si>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</si>
  <si>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</si>
  <si>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</si>
  <si>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</si>
  <si>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</si>
  <si>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</si>
  <si>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</si>
  <si>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</si>
  <si>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</si>
  <si>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</si>
  <si>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</si>
  <si>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</si>
  <si>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</si>
  <si>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</si>
  <si>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</si>
  <si>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</si>
  <si>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</si>
  <si>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</si>
  <si>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</si>
  <si>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</si>
  <si>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</si>
  <si>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</si>
  <si>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</si>
  <si>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</si>
  <si>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</si>
  <si>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</si>
  <si>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</si>
  <si>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</si>
  <si>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</si>
  <si>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</si>
  <si>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</si>
  <si>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</si>
  <si>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</si>
  <si>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</si>
  <si>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</si>
  <si>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</si>
  <si>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</si>
  <si>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</si>
  <si>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</si>
  <si>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</si>
  <si>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</si>
  <si>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</si>
  <si>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</si>
  <si>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</si>
  <si>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</si>
  <si>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</si>
  <si>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</si>
  <si>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</si>
  <si>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</si>
  <si>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</si>
  <si>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</si>
  <si>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</si>
  <si>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</si>
  <si>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</si>
  <si>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</si>
  <si>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</si>
  <si>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</si>
  <si>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</si>
  <si>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</si>
  <si>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</si>
  <si>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</si>
  <si>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</si>
  <si>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</si>
  <si>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</si>
  <si>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</si>
  <si>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</si>
  <si>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</si>
  <si>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</si>
  <si>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</si>
  <si>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</si>
  <si>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</si>
  <si>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</si>
  <si>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</si>
  <si>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</si>
  <si>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</si>
  <si>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</si>
  <si>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</si>
  <si>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</si>
  <si>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</si>
  <si>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</si>
  <si>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</si>
  <si>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</si>
  <si>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</si>
  <si>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</si>
  <si>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</si>
  <si>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</si>
  <si>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</si>
  <si>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</si>
  <si>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</si>
  <si>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</si>
  <si>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</si>
  <si>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</si>
  <si>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</si>
  <si>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</si>
  <si>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</si>
  <si>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</si>
  <si>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</si>
  <si>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</si>
  <si>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</si>
  <si>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</si>
  <si>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</si>
  <si>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</si>
  <si>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</si>
  <si>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</si>
  <si>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</si>
  <si>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</si>
  <si>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</si>
  <si>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</si>
  <si>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</si>
  <si>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</si>
  <si>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</si>
  <si>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</si>
  <si>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</si>
  <si>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</si>
  <si>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</si>
  <si>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</si>
  <si>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</si>
  <si>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</si>
  <si>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</si>
  <si>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</si>
  <si>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</si>
  <si>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</si>
  <si>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</si>
  <si>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</si>
  <si>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</si>
  <si>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</si>
  <si>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</si>
  <si>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</si>
  <si>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</si>
  <si>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</si>
  <si>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</si>
  <si>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</si>
  <si>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</si>
  <si>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</si>
  <si>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</si>
  <si>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</si>
  <si>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</si>
  <si>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</si>
  <si>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</si>
  <si>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</si>
  <si>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</si>
  <si>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</si>
  <si>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</si>
  <si>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</si>
  <si>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</si>
  <si>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</si>
  <si>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</si>
  <si>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</si>
  <si>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</si>
  <si>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</si>
  <si>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</si>
  <si>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</si>
  <si>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</si>
  <si>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</si>
  <si>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</si>
  <si>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</si>
  <si>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</si>
  <si>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</si>
  <si>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</si>
  <si>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</si>
  <si>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</si>
  <si>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</si>
  <si>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</si>
  <si>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</si>
  <si>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</si>
  <si>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</si>
  <si>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</si>
  <si>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</si>
  <si>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</si>
  <si>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</si>
  <si>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</si>
  <si>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</si>
  <si>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</si>
  <si>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</si>
  <si>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</si>
  <si>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</si>
  <si>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</si>
  <si>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</si>
  <si>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</si>
  <si>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</si>
  <si>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</si>
  <si>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</si>
  <si>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</si>
  <si>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</si>
  <si>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</si>
  <si>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</si>
  <si>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</si>
  <si>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</si>
  <si>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</si>
  <si>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</si>
  <si>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</si>
  <si>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</si>
  <si>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</si>
  <si>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</si>
  <si>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</si>
  <si>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</si>
  <si>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</si>
  <si>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</si>
  <si>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</si>
  <si>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</si>
  <si>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</si>
  <si>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</si>
  <si>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</si>
  <si>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</si>
  <si>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</si>
  <si>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</si>
  <si>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</si>
  <si>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</si>
  <si>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</si>
  <si>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</si>
  <si>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</si>
  <si>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</si>
  <si>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</si>
  <si>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</si>
  <si>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</si>
  <si>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</si>
  <si>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</si>
  <si>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</si>
  <si>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</si>
  <si>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</si>
  <si>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</si>
  <si>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</si>
  <si>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</si>
  <si>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</si>
  <si>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</si>
  <si>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</si>
  <si>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</si>
  <si>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</si>
  <si>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</si>
  <si>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</si>
  <si>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</si>
  <si>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</si>
  <si>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</si>
  <si>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</si>
  <si>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</si>
  <si>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</si>
  <si>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</si>
  <si>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</si>
  <si>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</si>
  <si>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</si>
  <si>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</si>
  <si>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</si>
  <si>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</si>
  <si>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</si>
  <si>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</si>
  <si>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</si>
  <si>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</si>
  <si>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</si>
  <si>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</si>
  <si>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</si>
  <si>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</si>
  <si>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</si>
  <si>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</si>
  <si>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</si>
  <si>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</si>
  <si>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</si>
  <si>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</si>
  <si>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</si>
  <si>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</si>
  <si>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</si>
  <si>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</si>
  <si>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</si>
  <si>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</si>
  <si>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</si>
  <si>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</si>
  <si>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</si>
  <si>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</si>
  <si>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</si>
  <si>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</si>
  <si>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</si>
  <si>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</si>
  <si>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</si>
  <si>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</si>
  <si>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</si>
  <si>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</si>
  <si>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</si>
  <si>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</si>
  <si>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</si>
  <si>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</si>
  <si>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</si>
  <si>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</si>
  <si>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</si>
  <si>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</si>
  <si>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</si>
  <si>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</si>
  <si>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</si>
  <si>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</si>
  <si>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</si>
  <si>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</si>
  <si>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</si>
  <si>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</si>
  <si>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</si>
  <si>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</si>
  <si>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</si>
  <si>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</si>
  <si>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</si>
  <si>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</si>
  <si>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</si>
  <si>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</si>
  <si>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</si>
  <si>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</si>
  <si>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</si>
  <si>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</si>
  <si>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</si>
  <si>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</si>
  <si>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</si>
  <si>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</si>
  <si>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</si>
  <si>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</si>
  <si>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</si>
  <si>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</si>
  <si>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</si>
  <si>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</si>
  <si>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</si>
  <si>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</si>
  <si>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</si>
  <si>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</si>
  <si>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</si>
  <si>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</si>
  <si>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</si>
  <si>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</si>
  <si>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</si>
  <si>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</si>
  <si>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</si>
  <si>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</si>
  <si>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</si>
  <si>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</si>
  <si>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</si>
  <si>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</si>
  <si>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</si>
  <si>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</si>
  <si>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</si>
  <si>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</si>
  <si>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</si>
  <si>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</si>
  <si>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</si>
  <si>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</si>
  <si>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</si>
  <si>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</si>
  <si>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</si>
  <si>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</si>
  <si>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</si>
  <si>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</si>
  <si>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</si>
  <si>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</si>
  <si>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</si>
  <si>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</si>
  <si>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</si>
  <si>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</si>
  <si>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</si>
  <si>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</si>
  <si>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</si>
  <si>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</si>
  <si>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</si>
  <si>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</si>
  <si>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</si>
  <si>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</si>
  <si>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</si>
  <si>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</si>
  <si>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</si>
  <si>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</si>
  <si>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</si>
  <si>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</si>
  <si>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</si>
  <si>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</si>
  <si>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</si>
  <si>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</si>
  <si>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</si>
  <si>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</si>
  <si>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</si>
  <si>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</si>
  <si>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</si>
  <si>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</si>
  <si>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</si>
  <si>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</si>
  <si>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</si>
  <si>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</si>
  <si>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</si>
  <si>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</si>
  <si>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</si>
  <si>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</si>
  <si>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</si>
  <si>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</si>
  <si>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</si>
  <si>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</si>
  <si>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</si>
  <si>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</si>
  <si>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</si>
  <si>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</si>
  <si>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</si>
  <si>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</si>
  <si>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</si>
  <si>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</si>
  <si>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</si>
  <si>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</si>
  <si>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</si>
  <si>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</si>
  <si>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</si>
  <si>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</si>
  <si>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</si>
  <si>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</si>
  <si>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</si>
  <si>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</si>
  <si>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</si>
  <si>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</si>
  <si>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</si>
  <si>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</si>
  <si>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</si>
  <si>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</si>
  <si>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</si>
  <si>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</si>
  <si>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</si>
  <si>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</si>
  <si>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</si>
  <si>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</si>
  <si>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</si>
  <si>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</si>
  <si>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</si>
  <si>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</si>
  <si>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</si>
  <si>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</si>
  <si>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</si>
  <si>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</si>
  <si>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</si>
  <si>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</si>
  <si>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</si>
  <si>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</si>
  <si>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</si>
  <si>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</si>
  <si>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</si>
  <si>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</si>
  <si>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</si>
  <si>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</si>
  <si>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</si>
  <si>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</si>
  <si>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</si>
  <si>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</si>
  <si>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</si>
  <si>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</si>
  <si>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</si>
  <si>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</si>
  <si>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</si>
  <si>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</si>
  <si>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</si>
  <si>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</si>
  <si>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</si>
  <si>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</si>
  <si>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</si>
  <si>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</si>
  <si>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</si>
  <si>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</si>
  <si>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</si>
  <si>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</si>
  <si>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</si>
  <si>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</si>
  <si>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</si>
  <si>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</si>
  <si>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</si>
  <si>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</si>
  <si>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</si>
  <si>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</si>
  <si>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</si>
  <si>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</si>
  <si>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</si>
  <si>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</si>
  <si>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</si>
  <si>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</si>
  <si>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</si>
  <si>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</si>
  <si>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</si>
  <si>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</si>
  <si>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</si>
  <si>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</si>
  <si>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</si>
  <si>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</si>
  <si>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</si>
  <si>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</si>
  <si>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</si>
  <si>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</si>
  <si>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</si>
  <si>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</si>
  <si>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</si>
  <si>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</si>
  <si>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</si>
  <si>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</si>
  <si>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</si>
  <si>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</si>
  <si>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</si>
  <si>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</si>
  <si>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</si>
  <si>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</si>
  <si>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</si>
  <si>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</si>
  <si>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</si>
  <si>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</si>
  <si>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</si>
  <si>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</si>
  <si>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</si>
  <si>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</si>
  <si>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</si>
  <si>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</si>
  <si>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</si>
  <si>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</si>
  <si>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</si>
  <si>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</si>
  <si>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</si>
  <si>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</si>
  <si>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</si>
  <si>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</si>
  <si>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</si>
  <si>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</si>
  <si>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</si>
  <si>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</si>
  <si>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</si>
  <si>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</si>
  <si>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</si>
  <si>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</si>
  <si>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</si>
  <si>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</si>
  <si>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</si>
  <si>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</si>
  <si>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</si>
  <si>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</si>
  <si>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</si>
  <si>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</si>
  <si>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</si>
  <si>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</si>
  <si>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</si>
  <si>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</si>
  <si>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</si>
  <si>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</si>
  <si>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</si>
  <si>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</si>
  <si>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</si>
  <si>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</si>
  <si>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</si>
  <si>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</si>
  <si>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</si>
  <si>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</si>
  <si>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</si>
  <si>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</si>
  <si>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</si>
  <si>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</si>
  <si>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</si>
  <si>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</si>
  <si>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</si>
  <si>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</si>
  <si>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</si>
  <si>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</si>
  <si>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</si>
  <si>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</si>
  <si>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</si>
  <si>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</si>
  <si>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</si>
  <si>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</si>
  <si>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</si>
  <si>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</si>
  <si>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</si>
  <si>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</si>
  <si>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</si>
  <si>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</si>
  <si>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</si>
  <si>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</si>
  <si>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</si>
  <si>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</si>
  <si>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</si>
  <si>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</si>
  <si>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</si>
  <si>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</si>
  <si>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</si>
  <si>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</si>
  <si>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</si>
  <si>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</si>
  <si>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</si>
  <si>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</si>
  <si>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</si>
  <si>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</si>
  <si>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</si>
  <si>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</si>
  <si>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</si>
  <si>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</si>
  <si>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</si>
  <si>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</si>
  <si>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</si>
  <si>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</si>
  <si>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</si>
  <si>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</si>
  <si>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</si>
  <si>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</si>
  <si>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</si>
  <si>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</si>
  <si>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</si>
  <si>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</si>
  <si>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</si>
  <si>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</si>
  <si>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</si>
  <si>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</si>
  <si>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</si>
  <si>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</si>
  <si>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</si>
  <si>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</si>
  <si>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</si>
  <si>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</si>
  <si>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</si>
  <si>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</si>
  <si>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</si>
  <si>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</si>
  <si>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</si>
  <si>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</si>
  <si>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</si>
  <si>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</si>
  <si>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</si>
  <si>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</si>
  <si>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</si>
  <si>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</si>
  <si>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</si>
  <si>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</si>
  <si>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</si>
  <si>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</si>
  <si>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</si>
  <si>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</si>
  <si>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</si>
  <si>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</si>
  <si>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</si>
  <si>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</si>
  <si>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</si>
  <si>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</si>
  <si>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</si>
  <si>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</si>
  <si>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</si>
  <si>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</si>
  <si>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</si>
  <si>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</si>
  <si>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</si>
  <si>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</si>
  <si>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</si>
  <si>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</si>
  <si>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</si>
  <si>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</si>
  <si>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</si>
  <si>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</si>
  <si>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</si>
  <si>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</si>
  <si>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</si>
  <si>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</si>
  <si>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</si>
  <si>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</si>
  <si>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</si>
  <si>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</si>
  <si>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</si>
  <si>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</si>
  <si>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</si>
  <si>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</si>
  <si>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</si>
  <si>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</si>
  <si>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</si>
  <si>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</si>
  <si>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</si>
  <si>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</si>
  <si>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</si>
  <si>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</si>
  <si>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</si>
  <si>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</si>
  <si>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</si>
  <si>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</si>
  <si>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</si>
  <si>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</si>
  <si>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</si>
  <si>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</si>
  <si>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</si>
  <si>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</si>
  <si>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</si>
  <si>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</si>
  <si>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</si>
  <si>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</si>
  <si>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</si>
  <si>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</si>
  <si>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</si>
  <si>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</si>
  <si>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</si>
  <si>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</si>
  <si>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</si>
  <si>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</si>
  <si>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</si>
  <si>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</si>
  <si>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</si>
  <si>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</si>
  <si>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</si>
  <si>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</si>
  <si>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</si>
  <si>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</si>
  <si>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</si>
  <si>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</si>
  <si>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</si>
  <si>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</si>
  <si>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</si>
  <si>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</si>
  <si>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</si>
  <si>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</si>
  <si>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</si>
  <si>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</si>
  <si>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</si>
  <si>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</si>
  <si>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</si>
  <si>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</si>
  <si>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</si>
  <si>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</si>
  <si>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</si>
  <si>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</si>
  <si>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</si>
  <si>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</si>
  <si>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</si>
  <si>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</si>
  <si>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</si>
  <si>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</si>
  <si>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</si>
  <si>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</si>
  <si>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</si>
  <si>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</si>
  <si>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</si>
  <si>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</si>
  <si>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</si>
  <si>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</si>
  <si>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</si>
  <si>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</si>
  <si>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</si>
  <si>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</si>
  <si>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</si>
  <si>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</si>
  <si>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</si>
  <si>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</si>
  <si>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</si>
  <si>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</si>
  <si>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</si>
  <si>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</si>
  <si>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</si>
  <si>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</si>
  <si>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</si>
  <si>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</si>
  <si>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</si>
  <si>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</si>
  <si>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</si>
  <si>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</si>
  <si>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</si>
  <si>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</si>
  <si>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</si>
  <si>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</si>
  <si>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</si>
  <si>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</si>
  <si>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</si>
  <si>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</si>
  <si>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</si>
  <si>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</si>
  <si>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</si>
  <si>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</si>
  <si>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</si>
  <si>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</si>
  <si>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</si>
  <si>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</si>
  <si>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</si>
  <si>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</si>
  <si>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</si>
  <si>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</si>
  <si>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</si>
  <si>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</si>
  <si>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</si>
  <si>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</si>
  <si>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</si>
  <si>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</si>
  <si>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</si>
  <si>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</si>
  <si>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</si>
  <si>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</si>
  <si>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</si>
  <si>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</si>
  <si>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</si>
  <si>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</si>
  <si>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</si>
  <si>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</si>
  <si>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</si>
  <si>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</si>
  <si>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</si>
  <si>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</si>
  <si>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</si>
  <si>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</si>
  <si>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</si>
  <si>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</si>
  <si>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</si>
  <si>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</si>
  <si>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</si>
  <si>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</si>
  <si>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</si>
  <si>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</si>
  <si>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</si>
  <si>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</si>
  <si>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</si>
  <si>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</si>
  <si>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</si>
  <si>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</si>
  <si>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</si>
  <si>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</si>
  <si>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</si>
  <si>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</si>
  <si>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</si>
  <si>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</si>
  <si>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</si>
  <si>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</si>
  <si>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</si>
  <si>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</si>
  <si>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</si>
  <si>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</si>
  <si>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</si>
  <si>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</si>
  <si>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</si>
  <si>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</si>
  <si>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</si>
  <si>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</si>
  <si>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</si>
  <si>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</si>
  <si>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</si>
  <si>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</si>
  <si>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</si>
  <si>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</si>
  <si>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</si>
  <si>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</si>
  <si>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</si>
  <si>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</si>
  <si>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</si>
  <si>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</si>
  <si>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</si>
  <si>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</si>
  <si>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</si>
  <si>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</si>
  <si>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</si>
  <si>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</si>
  <si>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</si>
  <si>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</si>
  <si>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</si>
  <si>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</si>
  <si>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</si>
  <si>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</si>
  <si>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</si>
  <si>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</si>
  <si>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</si>
  <si>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</si>
  <si>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</si>
  <si>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</si>
  <si>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</si>
  <si>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</si>
  <si>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</si>
  <si>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</si>
  <si>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</si>
  <si>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</si>
  <si>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</si>
  <si>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</si>
  <si>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</si>
  <si>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</si>
  <si>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</si>
  <si>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</si>
  <si>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</si>
  <si>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</si>
  <si>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</si>
  <si>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</si>
  <si>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</si>
  <si>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</si>
  <si>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</si>
  <si>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</si>
  <si>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</si>
  <si>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</si>
  <si>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</si>
  <si>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</si>
  <si>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</si>
  <si>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</si>
  <si>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</si>
  <si>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</si>
  <si>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</si>
  <si>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</si>
  <si>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</si>
  <si>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</si>
  <si>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</si>
  <si>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</si>
  <si>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</si>
  <si>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</si>
  <si>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</si>
  <si>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</si>
  <si>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</si>
  <si>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</si>
  <si>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</si>
  <si>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</si>
  <si>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</si>
  <si>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</si>
  <si>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</si>
  <si>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</si>
  <si>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</si>
  <si>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</si>
  <si>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</si>
  <si>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</si>
  <si>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</si>
  <si>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</si>
  <si>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</si>
  <si>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</si>
  <si>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</si>
  <si>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</si>
  <si>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</si>
  <si>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</si>
  <si>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</si>
  <si>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</si>
  <si>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</si>
  <si>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</si>
  <si>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</si>
  <si>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</si>
  <si>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</si>
  <si>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</si>
  <si>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</si>
  <si>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</si>
  <si>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</si>
  <si>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</si>
  <si>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</si>
  <si>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</si>
  <si>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</si>
  <si>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</si>
  <si>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</si>
  <si>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</si>
  <si>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</si>
  <si>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</si>
  <si>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</si>
  <si>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</si>
  <si>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</si>
  <si>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</si>
  <si>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</si>
  <si>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</si>
  <si>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</si>
  <si>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</si>
  <si>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</si>
  <si>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</si>
  <si>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</si>
  <si>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</si>
  <si>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</si>
  <si>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</si>
  <si>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</si>
  <si>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</si>
  <si>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</si>
  <si>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</si>
  <si>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</si>
  <si>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</si>
  <si>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</si>
  <si>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</si>
  <si>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</si>
  <si>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</si>
  <si>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</si>
  <si>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</si>
  <si>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</si>
  <si>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</si>
  <si>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</si>
  <si>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</si>
  <si>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</si>
  <si>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</si>
  <si>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</si>
  <si>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</si>
  <si>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</si>
  <si>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</si>
  <si>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</si>
  <si>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</si>
  <si>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</si>
  <si>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</si>
  <si>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</si>
  <si>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</si>
  <si>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</si>
  <si>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</si>
  <si>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</si>
  <si>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</si>
  <si>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</si>
  <si>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</si>
  <si>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</si>
  <si>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</si>
  <si>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</si>
  <si>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</si>
  <si>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</si>
  <si>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</si>
  <si>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</si>
  <si>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</si>
  <si>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</si>
  <si>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</si>
  <si>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</si>
  <si>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</si>
  <si>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</si>
  <si>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</si>
  <si>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</si>
  <si>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</si>
  <si>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</si>
  <si>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</si>
  <si>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</si>
  <si>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</si>
  <si>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</si>
  <si>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</si>
  <si>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</si>
  <si>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</si>
  <si>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</si>
  <si>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</si>
  <si>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</si>
  <si>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</si>
  <si>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</si>
  <si>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</si>
  <si>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</si>
  <si>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</si>
  <si>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</si>
  <si>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</si>
  <si>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</si>
  <si>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</si>
  <si>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</si>
  <si>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</si>
  <si>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</si>
  <si>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</si>
  <si>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</si>
  <si>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</si>
  <si>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</si>
  <si>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</si>
  <si>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</si>
  <si>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</si>
  <si>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</si>
  <si>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</si>
  <si>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</si>
  <si>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</si>
  <si>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</si>
  <si>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</si>
  <si>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</si>
  <si>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</si>
  <si>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</si>
  <si>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</si>
  <si>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</si>
  <si>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</si>
  <si>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</si>
  <si>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</si>
  <si>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</si>
  <si>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</si>
  <si>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</si>
  <si>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</si>
  <si>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</si>
  <si>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</si>
  <si>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</si>
  <si>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</si>
  <si>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</si>
  <si>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</si>
  <si>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</si>
  <si>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</si>
  <si>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</si>
  <si>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</si>
  <si>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</si>
  <si>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</si>
  <si>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</si>
  <si>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</si>
  <si>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</si>
  <si>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</si>
  <si>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</si>
  <si>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</si>
  <si>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</si>
  <si>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</si>
  <si>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</si>
  <si>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</si>
  <si>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</si>
  <si>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</si>
  <si>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</si>
  <si>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</si>
  <si>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</si>
  <si>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</si>
  <si>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</si>
  <si>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</si>
  <si>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</si>
  <si>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</si>
  <si>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</si>
  <si>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</si>
  <si>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</si>
  <si>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</si>
  <si>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</si>
  <si>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</si>
  <si>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</si>
  <si>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</si>
  <si>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</si>
  <si>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</si>
  <si>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</si>
  <si>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</si>
  <si>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</si>
  <si>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</si>
  <si>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</si>
  <si>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</si>
  <si>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</si>
  <si>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</si>
  <si>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</si>
  <si>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</si>
  <si>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</si>
  <si>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</si>
  <si>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</si>
  <si>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</si>
  <si>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</si>
  <si>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</si>
  <si>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</si>
  <si>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</si>
  <si>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</si>
  <si>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</si>
  <si>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</si>
  <si>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</si>
  <si>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</si>
  <si>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</si>
  <si>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</si>
  <si>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</si>
  <si>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</si>
  <si>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</si>
  <si>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</si>
  <si>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</si>
  <si>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</si>
  <si>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</si>
  <si>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</si>
  <si>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</si>
  <si>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</si>
  <si>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</si>
  <si>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</si>
  <si>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</si>
  <si>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</si>
  <si>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</si>
  <si>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</si>
  <si>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</si>
  <si>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</si>
  <si>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</si>
  <si>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</si>
  <si>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</si>
  <si>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</si>
  <si>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</si>
  <si>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</si>
  <si>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</si>
  <si>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</si>
  <si>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</si>
  <si>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</si>
  <si>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</si>
  <si>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</si>
  <si>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</si>
  <si>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</si>
  <si>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</si>
  <si>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</si>
  <si>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</si>
  <si>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</si>
  <si>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</si>
  <si>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</si>
  <si>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</si>
  <si>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</si>
  <si>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</si>
  <si>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</si>
  <si>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</si>
  <si>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</si>
  <si>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</si>
  <si>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</si>
  <si>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</si>
  <si>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</si>
  <si>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</si>
  <si>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</si>
  <si>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</si>
  <si>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</si>
  <si>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</si>
  <si>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</si>
  <si>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</si>
  <si>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</si>
  <si>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</si>
  <si>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</si>
  <si>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</si>
  <si>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</si>
  <si>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</si>
  <si>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</si>
  <si>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</si>
  <si>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</si>
  <si>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</si>
  <si>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</si>
  <si>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</si>
  <si>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</si>
  <si>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</si>
  <si>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</si>
  <si>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</si>
  <si>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</si>
  <si>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</si>
  <si>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</si>
  <si>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</si>
  <si>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</si>
  <si>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</si>
  <si>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</si>
  <si>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</si>
  <si>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</si>
  <si>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</si>
  <si>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</si>
  <si>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</si>
  <si>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</si>
  <si>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</si>
  <si>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</si>
  <si>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</si>
  <si>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</si>
  <si>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</si>
  <si>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</si>
  <si>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</si>
  <si>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</si>
  <si>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</si>
  <si>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</si>
  <si>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</si>
  <si>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</si>
  <si>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</si>
  <si>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</si>
  <si>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</si>
  <si>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</si>
  <si>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</si>
  <si>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</si>
  <si>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</si>
  <si>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</si>
  <si>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</si>
  <si>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</si>
  <si>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</si>
  <si>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</si>
  <si>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</si>
  <si>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</si>
  <si>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</si>
  <si>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</si>
  <si>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</si>
  <si>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</si>
  <si>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</si>
  <si>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</si>
  <si>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</si>
  <si>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</si>
  <si>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</si>
  <si>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</si>
  <si>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</si>
  <si>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</si>
  <si>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</si>
  <si>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</si>
  <si>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</si>
  <si>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</si>
  <si>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</si>
  <si>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</si>
  <si>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</si>
  <si>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</si>
  <si>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</si>
  <si>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</si>
  <si>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</si>
  <si>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</si>
  <si>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</si>
  <si>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</si>
  <si>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</si>
  <si>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</si>
  <si>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</si>
  <si>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</si>
  <si>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</si>
  <si>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</si>
  <si>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</si>
  <si>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</si>
  <si>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</si>
  <si>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</si>
  <si>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</si>
  <si>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</si>
  <si>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</si>
  <si>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</si>
  <si>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</si>
  <si>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</si>
  <si>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</si>
  <si>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</si>
  <si>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</si>
  <si>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</si>
  <si>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</si>
  <si>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</si>
  <si>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</si>
  <si>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</si>
  <si>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</si>
  <si>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</si>
  <si>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</si>
  <si>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</si>
  <si>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</si>
  <si>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</si>
  <si>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</si>
  <si>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</si>
  <si>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</si>
  <si>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</si>
  <si>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</si>
  <si>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</si>
  <si>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</si>
  <si>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</si>
  <si>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</si>
  <si>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</si>
  <si>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</si>
  <si>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</si>
  <si>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</si>
  <si>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</si>
  <si>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</si>
  <si>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</si>
  <si>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</si>
  <si>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</si>
  <si>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</si>
  <si>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</si>
  <si>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</si>
  <si>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</si>
  <si>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</si>
  <si>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</si>
  <si>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</si>
  <si>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</si>
  <si>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</si>
  <si>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</si>
  <si>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</si>
  <si>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</si>
  <si>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</si>
  <si>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</si>
  <si>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</si>
  <si>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</si>
  <si>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</si>
  <si>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</si>
  <si>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</si>
  <si>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</si>
  <si>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</si>
  <si>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</si>
  <si>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</si>
  <si>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</si>
  <si>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</si>
  <si>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</si>
  <si>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</si>
  <si>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</si>
  <si>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</si>
  <si>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</si>
  <si>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</si>
  <si>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</si>
  <si>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</si>
  <si>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</si>
  <si>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</si>
  <si>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</si>
  <si>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</si>
  <si>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</si>
  <si>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</si>
  <si>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</si>
  <si>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</si>
  <si>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</si>
  <si>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</si>
  <si>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</si>
  <si>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</si>
  <si>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</si>
  <si>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</si>
  <si>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</si>
  <si>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</si>
  <si>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</si>
  <si>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</si>
  <si>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</si>
  <si>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</si>
  <si>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</si>
  <si>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</si>
  <si>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</si>
  <si>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</si>
  <si>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</si>
  <si>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</si>
  <si>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</si>
  <si>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</si>
  <si>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</si>
  <si>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</si>
  <si>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</si>
  <si>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</si>
  <si>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</si>
  <si>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</si>
  <si>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</si>
  <si>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</si>
  <si>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</si>
  <si>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</si>
  <si>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</si>
  <si>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</si>
  <si>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</si>
  <si>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</si>
  <si>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</si>
  <si>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</si>
  <si>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</si>
  <si>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</si>
  <si>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</si>
  <si>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</si>
  <si>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</si>
  <si>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</si>
  <si>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</si>
  <si>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</si>
  <si>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</si>
  <si>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</si>
  <si>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</si>
  <si>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</si>
  <si>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</si>
  <si>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</si>
  <si>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</si>
  <si>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</si>
  <si>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</si>
  <si>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</si>
  <si>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</si>
  <si>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</si>
  <si>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</si>
  <si>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</si>
  <si>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</si>
  <si>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</si>
  <si>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</si>
  <si>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</si>
  <si>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</si>
  <si>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</si>
  <si>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</si>
  <si>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</si>
  <si>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</si>
  <si>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</si>
  <si>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</si>
  <si>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</si>
  <si>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</si>
  <si>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</si>
  <si>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</si>
  <si>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</si>
  <si>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</si>
  <si>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</si>
  <si>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</si>
  <si>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</si>
  <si>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</si>
  <si>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</si>
  <si>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</si>
  <si>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</si>
  <si>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</si>
  <si>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</si>
  <si>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</si>
  <si>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</si>
  <si>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</si>
  <si>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</si>
  <si>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</si>
  <si>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</si>
  <si>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</si>
  <si>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</si>
  <si>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</si>
  <si>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</si>
  <si>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</si>
  <si>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</si>
  <si>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</si>
  <si>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</si>
  <si>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</si>
  <si>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</si>
  <si>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</si>
  <si>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</si>
  <si>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</si>
  <si>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</si>
  <si>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</si>
  <si>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</si>
  <si>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</si>
  <si>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</si>
  <si>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</si>
  <si>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</si>
  <si>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</si>
  <si>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</si>
  <si>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</si>
  <si>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</si>
  <si>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</si>
  <si>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</si>
  <si>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</si>
  <si>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</si>
  <si>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</si>
  <si>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</si>
  <si>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</si>
  <si>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</si>
  <si>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</si>
  <si>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</si>
  <si>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</si>
  <si>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</si>
  <si>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</si>
  <si>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</si>
  <si>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</si>
  <si>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</si>
  <si>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</si>
  <si>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</si>
  <si>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</si>
  <si>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</si>
  <si>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</si>
  <si>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</si>
  <si>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</si>
  <si>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</si>
  <si>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</si>
  <si>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</si>
  <si>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</si>
  <si>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</si>
  <si>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</si>
  <si>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</si>
  <si>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</si>
  <si>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</si>
  <si>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</si>
  <si>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</si>
  <si>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</si>
  <si>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</si>
  <si>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</si>
  <si>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</si>
  <si>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</si>
  <si>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</si>
  <si>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</si>
  <si>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</si>
  <si>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</si>
  <si>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</si>
  <si>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</si>
  <si>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</si>
  <si>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</si>
  <si>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</si>
  <si>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</si>
  <si>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</si>
  <si>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</si>
  <si>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</si>
  <si>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</si>
  <si>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</si>
  <si>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</si>
  <si>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</si>
  <si>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</si>
  <si>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</si>
  <si>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</si>
  <si>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</si>
  <si>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</si>
  <si>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</si>
  <si>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</si>
  <si>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</si>
  <si>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</si>
  <si>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</si>
  <si>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</si>
  <si>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</si>
  <si>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</si>
  <si>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</si>
  <si>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</si>
  <si>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</si>
  <si>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</si>
  <si>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</si>
  <si>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</si>
  <si>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</si>
  <si>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</si>
  <si>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</si>
  <si>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</si>
  <si>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</si>
  <si>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</si>
  <si>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</si>
  <si>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</si>
  <si>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</si>
  <si>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</si>
  <si>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</si>
  <si>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</si>
  <si>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</si>
  <si>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</si>
  <si>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</si>
  <si>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</si>
  <si>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</si>
  <si>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</si>
  <si>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</si>
  <si>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</si>
  <si>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</si>
  <si>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</si>
  <si>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</si>
  <si>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</si>
  <si>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</si>
  <si>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</si>
  <si>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</si>
  <si>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</si>
  <si>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</si>
  <si>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</si>
  <si>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</si>
  <si>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</si>
  <si>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</si>
  <si>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</si>
  <si>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</si>
  <si>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</si>
  <si>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</si>
  <si>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</si>
  <si>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</si>
  <si>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</si>
  <si>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</si>
  <si>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</si>
  <si>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</si>
  <si>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</si>
  <si>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</si>
  <si>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</si>
  <si>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</si>
  <si>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</si>
  <si>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</si>
  <si>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</si>
  <si>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</si>
  <si>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</si>
  <si>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</si>
  <si>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</si>
  <si>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</si>
  <si>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</si>
  <si>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</si>
  <si>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</si>
  <si>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</si>
  <si>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</si>
  <si>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</si>
  <si>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</si>
  <si>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</si>
  <si>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</si>
  <si>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</si>
  <si>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</si>
  <si>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</si>
  <si>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</si>
  <si>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</si>
  <si>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</si>
  <si>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</si>
  <si>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</si>
  <si>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</si>
  <si>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</si>
  <si>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</si>
  <si>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</si>
  <si>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</si>
  <si>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</si>
  <si>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</si>
  <si>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</si>
  <si>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</si>
  <si>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</si>
  <si>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</si>
  <si>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</si>
  <si>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</si>
  <si>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</si>
  <si>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</si>
  <si>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</si>
  <si>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</si>
  <si>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</si>
  <si>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</si>
  <si>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</si>
  <si>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</si>
  <si>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</si>
  <si>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</si>
  <si>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</si>
  <si>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</si>
  <si>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</si>
  <si>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</si>
  <si>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</si>
  <si>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</si>
  <si>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</si>
  <si>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</si>
  <si>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</si>
  <si>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</si>
  <si>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</si>
  <si>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</si>
  <si>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</si>
  <si>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</si>
  <si>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</si>
  <si>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</si>
  <si>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</si>
  <si>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</si>
  <si>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</si>
  <si>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</si>
  <si>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</si>
  <si>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</si>
  <si>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</si>
  <si>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</si>
  <si>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</si>
  <si>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</si>
  <si>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</si>
  <si>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</si>
  <si>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</si>
  <si>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</si>
  <si>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</si>
  <si>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</si>
  <si>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</si>
  <si>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</si>
  <si>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</si>
  <si>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</si>
  <si>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</si>
  <si>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</si>
  <si>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</si>
  <si>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</si>
  <si>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</si>
  <si>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</si>
  <si>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</si>
  <si>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</si>
  <si>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</si>
  <si>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</si>
  <si>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</si>
  <si>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</si>
  <si>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</si>
  <si>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</si>
  <si>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</si>
  <si>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</si>
  <si>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</si>
  <si>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</si>
  <si>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</si>
  <si>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</si>
  <si>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</si>
  <si>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</si>
  <si>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</si>
  <si>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</si>
  <si>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</si>
  <si>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</si>
  <si>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</si>
  <si>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</si>
  <si>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</si>
  <si>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</si>
  <si>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</si>
  <si>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</si>
  <si>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</si>
  <si>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</si>
  <si>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</si>
  <si>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</si>
  <si>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</si>
  <si>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</si>
  <si>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</si>
  <si>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</si>
  <si>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</si>
  <si>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</si>
  <si>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</si>
  <si>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</si>
  <si>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</si>
  <si>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</si>
  <si>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</si>
  <si>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</si>
  <si>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</si>
  <si>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</si>
  <si>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</si>
  <si>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</si>
  <si>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</si>
  <si>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</si>
  <si>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</si>
  <si>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</si>
  <si>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</si>
  <si>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</si>
  <si>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</si>
  <si>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</si>
  <si>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</si>
  <si>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</si>
  <si>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</si>
  <si>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</si>
  <si>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</si>
  <si>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</si>
  <si>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</si>
  <si>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</si>
  <si>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</si>
  <si>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</si>
  <si>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</si>
  <si>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</si>
  <si>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</si>
  <si>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</si>
  <si>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</si>
  <si>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</si>
  <si>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</si>
  <si>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</si>
  <si>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</si>
  <si>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</si>
  <si>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</si>
  <si>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</si>
  <si>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</si>
  <si>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</si>
  <si>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</si>
  <si>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</si>
  <si>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</si>
  <si>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</si>
  <si>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</si>
  <si>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</si>
  <si>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</si>
  <si>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</si>
  <si>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</si>
  <si>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</si>
  <si>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</si>
  <si>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</si>
  <si>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</si>
  <si>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</si>
  <si>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</si>
  <si>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</si>
  <si>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</si>
  <si>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</si>
  <si>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</si>
  <si>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</si>
  <si>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</si>
  <si>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</si>
  <si>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</si>
  <si>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</si>
  <si>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</si>
  <si>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</si>
  <si>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</si>
  <si>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</si>
  <si>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</si>
  <si>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</si>
  <si>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</si>
  <si>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</si>
  <si>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</si>
  <si>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</si>
  <si>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</si>
  <si>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</si>
  <si>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</si>
  <si>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</si>
  <si>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</si>
  <si>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</si>
  <si>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</si>
  <si>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</si>
  <si>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</si>
  <si>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</si>
  <si>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</si>
  <si>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</si>
  <si>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</si>
  <si>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</si>
  <si>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</si>
  <si>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</si>
  <si>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</si>
  <si>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</si>
  <si>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</si>
  <si>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</si>
  <si>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</si>
  <si>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</si>
  <si>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</si>
  <si>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</si>
  <si>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</si>
  <si>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</si>
  <si>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</si>
  <si>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</si>
  <si>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</si>
  <si>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</si>
  <si>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</si>
  <si>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</si>
  <si>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</si>
  <si>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</si>
  <si>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</si>
  <si>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</si>
  <si>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</si>
  <si>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</si>
  <si>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</si>
  <si>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</si>
  <si>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</si>
  <si>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</si>
  <si>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</si>
  <si>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</si>
  <si>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</si>
  <si>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</si>
  <si>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</si>
  <si>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</si>
  <si>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</si>
  <si>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</si>
  <si>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</si>
  <si>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</si>
  <si>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</si>
  <si>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</si>
  <si>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</si>
  <si>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</si>
  <si>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</si>
  <si>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</si>
  <si>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</si>
  <si>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</si>
  <si>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</si>
  <si>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</si>
  <si>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</si>
  <si>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</si>
  <si>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</si>
  <si>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</si>
  <si>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</si>
  <si>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</si>
  <si>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</si>
  <si>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</si>
  <si>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</si>
  <si>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</si>
  <si>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</si>
  <si>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</si>
  <si>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</si>
  <si>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</si>
  <si>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</si>
  <si>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</si>
  <si>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</si>
  <si>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</si>
  <si>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</si>
  <si>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</si>
  <si>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</si>
  <si>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</si>
  <si>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</si>
  <si>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</si>
  <si>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</si>
  <si>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</si>
  <si>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</si>
  <si>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</si>
  <si>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</si>
  <si>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</si>
  <si>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</si>
  <si>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</si>
  <si>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</si>
  <si>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</si>
  <si>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</si>
  <si>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</si>
  <si>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</si>
  <si>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</si>
  <si>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</si>
  <si>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</si>
  <si>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</si>
  <si>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</si>
  <si>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</si>
  <si>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</si>
  <si>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</si>
  <si>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</si>
  <si>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</si>
  <si>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</si>
  <si>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</si>
  <si>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</si>
  <si>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</si>
  <si>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</si>
  <si>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</si>
  <si>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</si>
  <si>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</si>
  <si>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</si>
  <si>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</si>
  <si>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</si>
  <si>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</si>
  <si>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</si>
  <si>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</si>
  <si>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</si>
  <si>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</si>
  <si>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</si>
  <si>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</si>
  <si>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</si>
  <si>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</si>
  <si>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</si>
  <si>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</si>
  <si>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</si>
  <si>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</si>
  <si>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</si>
  <si>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</si>
  <si>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</si>
  <si>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</si>
  <si>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</si>
  <si>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</si>
  <si>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</si>
  <si>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</si>
  <si>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</si>
  <si>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</si>
  <si>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</si>
  <si>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</si>
  <si>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</si>
  <si>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</si>
  <si>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</si>
  <si>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</si>
  <si>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</si>
  <si>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</si>
  <si>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</si>
  <si>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</si>
  <si>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</si>
  <si>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</si>
  <si>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</si>
  <si>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</si>
  <si>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</si>
  <si>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</si>
  <si>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</si>
  <si>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</si>
  <si>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</si>
  <si>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</si>
  <si>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</si>
  <si>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</si>
  <si>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</si>
  <si>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</si>
  <si>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</si>
  <si>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</si>
  <si>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</si>
  <si>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</si>
  <si>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</si>
  <si>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</si>
  <si>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</si>
  <si>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</si>
  <si>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</si>
  <si>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</si>
  <si>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</si>
  <si>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</si>
  <si>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</si>
  <si>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</si>
  <si>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</si>
  <si>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</si>
  <si>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</si>
  <si>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</si>
  <si>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</si>
  <si>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</si>
  <si>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</si>
  <si>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</si>
  <si>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</si>
  <si>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</si>
  <si>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</si>
  <si>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</si>
  <si>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</si>
  <si>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</si>
  <si>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</si>
  <si>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</si>
  <si>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</si>
  <si>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</si>
  <si>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</si>
  <si>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</si>
  <si>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</si>
  <si>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</si>
  <si>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</si>
  <si>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</si>
  <si>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</si>
  <si>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</si>
  <si>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</si>
  <si>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</si>
  <si>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</si>
  <si>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</si>
  <si>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</si>
  <si>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</si>
  <si>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</si>
  <si>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</si>
  <si>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</si>
  <si>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</si>
  <si>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</si>
  <si>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</si>
  <si>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</si>
  <si>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</si>
  <si>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</si>
  <si>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</si>
  <si>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</si>
  <si>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</si>
  <si>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</si>
  <si>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</si>
  <si>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</si>
  <si>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</si>
  <si>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</si>
  <si>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</si>
  <si>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</si>
  <si>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</si>
  <si>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</si>
  <si>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</si>
  <si>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</si>
  <si>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</si>
  <si>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</si>
  <si>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</si>
  <si>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</si>
  <si>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</si>
  <si>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</si>
  <si>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</si>
  <si>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</si>
  <si>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</si>
  <si>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</si>
  <si>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</si>
  <si>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</si>
  <si>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</si>
  <si>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</si>
  <si>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</si>
  <si>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</si>
  <si>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</si>
  <si>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</si>
  <si>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</si>
  <si>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</si>
  <si>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</si>
  <si>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</si>
  <si>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</si>
  <si>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</si>
  <si>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</si>
  <si>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</si>
  <si>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</si>
  <si>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</si>
  <si>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</si>
  <si>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</si>
  <si>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</si>
  <si>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</si>
  <si>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</si>
  <si>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</si>
  <si>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</si>
  <si>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</si>
  <si>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</si>
  <si>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</si>
  <si>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</si>
  <si>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</si>
  <si>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</si>
  <si>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</si>
  <si>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</si>
  <si>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</si>
  <si>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</si>
  <si>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</si>
  <si>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</si>
  <si>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</si>
  <si>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</si>
  <si>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</si>
  <si>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</si>
  <si>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</si>
  <si>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</si>
  <si>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</si>
  <si>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</si>
  <si>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</si>
  <si>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</si>
  <si>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</si>
  <si>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</si>
  <si>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</si>
  <si>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</si>
  <si>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</si>
  <si>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</si>
  <si>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</si>
  <si>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</si>
  <si>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</si>
  <si>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</si>
  <si>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</si>
  <si>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</si>
  <si>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</si>
  <si>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</si>
  <si>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</si>
  <si>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</si>
  <si>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</si>
  <si>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</si>
  <si>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</si>
  <si>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</si>
  <si>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</si>
  <si>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</si>
  <si>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</si>
  <si>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</si>
  <si>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</si>
  <si>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</si>
  <si>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</si>
  <si>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</si>
  <si>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</si>
  <si>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</si>
  <si>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</si>
  <si>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</si>
  <si>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</si>
  <si>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</si>
  <si>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</si>
  <si>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</si>
  <si>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</si>
  <si>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</si>
  <si>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</si>
  <si>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</si>
  <si>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</si>
  <si>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</si>
  <si>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</si>
  <si>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</si>
  <si>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</si>
  <si>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</si>
  <si>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</si>
  <si>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</si>
  <si>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</si>
  <si>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</si>
  <si>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</si>
  <si>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</si>
  <si>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</si>
  <si>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</si>
  <si>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</si>
  <si>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</si>
  <si>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</si>
  <si>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</si>
  <si>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</si>
  <si>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</si>
  <si>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</si>
  <si>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</si>
  <si>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</si>
  <si>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</si>
  <si>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</si>
  <si>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</si>
  <si>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</si>
  <si>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</si>
  <si>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</si>
  <si>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</si>
  <si>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</si>
  <si>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</si>
  <si>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</si>
  <si>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</si>
  <si>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</si>
  <si>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</si>
  <si>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</si>
  <si>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</si>
  <si>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</si>
  <si>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</si>
  <si>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</si>
  <si>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</si>
  <si>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</si>
  <si>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</si>
  <si>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</si>
  <si>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</si>
  <si>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</si>
  <si>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</si>
  <si>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</si>
  <si>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</si>
  <si>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</si>
  <si>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</si>
  <si>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</si>
  <si>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</si>
  <si>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</si>
  <si>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</si>
  <si>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</si>
  <si>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</si>
  <si>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</si>
  <si>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</si>
  <si>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</si>
  <si>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</si>
  <si>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</si>
  <si>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</si>
  <si>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</si>
  <si>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</si>
  <si>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</si>
  <si>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</si>
  <si>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</si>
  <si>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</si>
  <si>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</si>
  <si>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</si>
  <si>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</si>
  <si>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</si>
  <si>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</si>
  <si>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</si>
  <si>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</si>
  <si>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</si>
  <si>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</si>
  <si>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</si>
  <si>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</si>
  <si>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</si>
  <si>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</si>
  <si>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</si>
  <si>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</si>
  <si>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</si>
  <si>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</si>
  <si>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</si>
  <si>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</si>
  <si>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</si>
  <si>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</si>
  <si>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</si>
  <si>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</si>
  <si>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</si>
  <si>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</si>
  <si>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</si>
  <si>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</si>
  <si>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</si>
  <si>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</si>
  <si>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</si>
  <si>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</si>
  <si>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</si>
  <si>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</si>
  <si>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</si>
  <si>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</si>
  <si>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</si>
  <si>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</si>
  <si>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</si>
  <si>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</si>
  <si>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</si>
  <si>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</si>
  <si>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</si>
  <si>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</si>
  <si>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</si>
  <si>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</si>
  <si>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</si>
  <si>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</si>
  <si>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</si>
  <si>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</si>
  <si>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</si>
  <si>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</si>
  <si>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</si>
  <si>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</si>
  <si>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</si>
  <si>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</si>
  <si>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</si>
  <si>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</si>
  <si>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</si>
  <si>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</si>
  <si>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</si>
  <si>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</si>
  <si>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</si>
  <si>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</si>
  <si>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</si>
  <si>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</si>
  <si>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</si>
  <si>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</si>
  <si>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</si>
  <si>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</si>
  <si>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</si>
  <si>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</si>
  <si>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</si>
  <si>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</si>
  <si>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</si>
  <si>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</si>
  <si>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</si>
  <si>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</si>
  <si>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</si>
  <si>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</si>
  <si>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</si>
  <si>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</si>
  <si>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</si>
  <si>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</si>
  <si>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</si>
  <si>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</si>
  <si>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</si>
  <si>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</si>
  <si>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</si>
  <si>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</si>
  <si>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</si>
  <si>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</si>
  <si>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</si>
  <si>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</si>
  <si>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</si>
  <si>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</si>
  <si>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</si>
  <si>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</si>
  <si>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</si>
  <si>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</si>
  <si>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</si>
  <si>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</si>
  <si>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</si>
  <si>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</si>
  <si>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</si>
  <si>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</si>
  <si>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</si>
  <si>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</si>
  <si>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</si>
  <si>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</si>
  <si>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</si>
  <si>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</si>
  <si>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</si>
  <si>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</si>
  <si>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</si>
  <si>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</si>
  <si>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</si>
  <si>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</si>
  <si>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</si>
  <si>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</si>
  <si>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</si>
  <si>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</si>
  <si>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</si>
  <si>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</si>
  <si>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</si>
  <si>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</si>
  <si>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</si>
  <si>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</si>
  <si>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</si>
  <si>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</si>
  <si>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</si>
  <si>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</si>
  <si>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</si>
  <si>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</si>
  <si>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</si>
  <si>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</si>
  <si>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</si>
  <si>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</si>
  <si>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</si>
  <si>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</si>
  <si>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</si>
  <si>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</si>
  <si>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</si>
  <si>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</si>
  <si>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</si>
  <si>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</si>
  <si>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</si>
  <si>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</si>
  <si>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</si>
  <si>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</si>
  <si>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</si>
  <si>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</si>
  <si>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</si>
  <si>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</si>
  <si>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</si>
  <si>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</si>
  <si>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</si>
  <si>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</si>
  <si>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</si>
  <si>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</si>
  <si>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</si>
  <si>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</si>
  <si>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</si>
  <si>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</si>
  <si>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</si>
  <si>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</si>
  <si>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</si>
  <si>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</si>
  <si>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</si>
  <si>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</si>
  <si>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</si>
  <si>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</si>
  <si>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</si>
  <si>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</si>
  <si>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</si>
  <si>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</si>
  <si>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</si>
  <si>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</si>
  <si>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</si>
  <si>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</si>
  <si>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</si>
  <si>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</si>
  <si>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</si>
  <si>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</si>
  <si>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</si>
  <si>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</si>
  <si>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</si>
  <si>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</si>
  <si>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</si>
  <si>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</si>
  <si>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</si>
  <si>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</si>
  <si>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</si>
  <si>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</si>
  <si>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</si>
  <si>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</si>
  <si>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</si>
  <si>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</si>
  <si>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</si>
  <si>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</si>
  <si>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</si>
  <si>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</si>
  <si>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</si>
  <si>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</si>
  <si>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</si>
  <si>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</si>
  <si>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</si>
  <si>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</si>
  <si>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</si>
  <si>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</si>
  <si>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</si>
  <si>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</si>
  <si>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</si>
  <si>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</si>
  <si>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</si>
  <si>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</si>
  <si>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</si>
  <si>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</si>
  <si>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</si>
  <si>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</si>
  <si>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</si>
  <si>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</si>
  <si>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</si>
  <si>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</si>
  <si>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</si>
  <si>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</si>
  <si>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</si>
  <si>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</si>
  <si>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</si>
  <si>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</si>
  <si>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</si>
  <si>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</si>
  <si>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</si>
  <si>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</si>
  <si>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</si>
  <si>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</si>
  <si>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</si>
  <si>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</si>
  <si>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</si>
  <si>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</si>
  <si>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</si>
  <si>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</si>
  <si>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</si>
  <si>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</si>
  <si>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</si>
  <si>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</si>
  <si>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</si>
  <si>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</si>
  <si>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</si>
  <si>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</si>
  <si>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</si>
  <si>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</si>
  <si>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</si>
  <si>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</si>
  <si>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</si>
  <si>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</si>
  <si>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</si>
  <si>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</si>
  <si>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</si>
  <si>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</si>
  <si>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</si>
  <si>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</si>
  <si>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</si>
  <si>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</si>
  <si>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</si>
  <si>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</si>
  <si>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</si>
  <si>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</si>
  <si>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</si>
  <si>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</si>
  <si>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</si>
  <si>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</si>
  <si>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</si>
  <si>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</si>
  <si>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</si>
  <si>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</si>
  <si>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</si>
  <si>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</si>
  <si>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</si>
  <si>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</si>
  <si>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</si>
  <si>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</si>
  <si>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</si>
  <si>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</si>
  <si>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</si>
  <si>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</si>
  <si>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</si>
  <si>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</si>
  <si>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</si>
  <si>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</si>
  <si>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</si>
  <si>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</si>
  <si>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</si>
  <si>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</si>
  <si>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</si>
  <si>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</si>
  <si>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</si>
  <si>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</si>
  <si>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</si>
  <si>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</si>
  <si>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</si>
  <si>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</si>
  <si>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</si>
  <si>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</si>
  <si>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</si>
  <si>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</si>
  <si>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</si>
  <si>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</si>
  <si>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</si>
  <si>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</si>
  <si>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</si>
  <si>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</si>
  <si>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</si>
  <si>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</si>
  <si>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</si>
  <si>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</si>
  <si>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</si>
  <si>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</si>
  <si>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</si>
  <si>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</si>
  <si>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</si>
  <si>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</si>
  <si>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</si>
  <si>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</si>
  <si>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</si>
  <si>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</si>
  <si>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</si>
  <si>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</si>
  <si>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</si>
  <si>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</si>
  <si>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</si>
  <si>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</si>
  <si>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</si>
  <si>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</si>
  <si>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</si>
  <si>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</si>
  <si>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</si>
  <si>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</si>
  <si>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</si>
  <si>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</si>
  <si>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</si>
  <si>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</si>
  <si>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</si>
  <si>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</si>
  <si>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</si>
  <si>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</si>
  <si>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</si>
  <si>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</si>
  <si>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</si>
  <si>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</si>
  <si>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</si>
  <si>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</si>
  <si>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</si>
  <si>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</si>
  <si>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</si>
  <si>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</si>
  <si>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</si>
  <si>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</si>
  <si>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</si>
  <si>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</si>
  <si>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</si>
  <si>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</si>
  <si>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</si>
  <si>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</si>
  <si>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</si>
  <si>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</si>
  <si>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</si>
  <si>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</si>
  <si>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</si>
  <si>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</si>
  <si>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</si>
  <si>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</si>
  <si>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</si>
  <si>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</si>
  <si>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</si>
  <si>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</si>
  <si>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</si>
  <si>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</si>
  <si>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</si>
  <si>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</si>
  <si>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</si>
  <si>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</si>
  <si>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</si>
  <si>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</si>
  <si>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</si>
  <si>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</si>
  <si>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</si>
  <si>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</si>
  <si>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</si>
  <si>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</si>
  <si>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</si>
  <si>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</si>
  <si>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</si>
  <si>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</si>
  <si>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</si>
  <si>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</si>
  <si>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</si>
  <si>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</si>
  <si>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</si>
  <si>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</si>
  <si>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</si>
  <si>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</si>
  <si>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</si>
  <si>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</si>
  <si>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</si>
  <si>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</si>
  <si>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</si>
  <si>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</si>
  <si>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</si>
  <si>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</si>
  <si>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</si>
  <si>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</si>
  <si>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</si>
  <si>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</si>
  <si>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</si>
  <si>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</si>
  <si>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</si>
  <si>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</si>
  <si>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</si>
  <si>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</si>
  <si>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</si>
  <si>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</si>
  <si>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</si>
  <si>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</si>
  <si>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</si>
  <si>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</si>
  <si>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</si>
  <si>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</si>
  <si>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</si>
  <si>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</si>
  <si>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</si>
  <si>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</si>
  <si>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</si>
  <si>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</si>
  <si>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</si>
  <si>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</si>
  <si>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</si>
  <si>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</si>
  <si>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</si>
  <si>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</si>
  <si>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</si>
  <si>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</si>
  <si>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</si>
  <si>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</si>
  <si>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</si>
  <si>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</si>
  <si>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</si>
  <si>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</si>
  <si>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</si>
  <si>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</si>
  <si>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</si>
  <si>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</si>
  <si>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</si>
  <si>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</si>
  <si>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</si>
  <si>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</si>
  <si>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</si>
  <si>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</si>
  <si>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</si>
  <si>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</si>
  <si>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</si>
  <si>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</si>
  <si>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</si>
  <si>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</si>
  <si>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</si>
  <si>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</si>
  <si>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</si>
  <si>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</si>
  <si>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</si>
  <si>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</si>
  <si>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</si>
  <si>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</si>
  <si>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</si>
  <si>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</si>
  <si>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</si>
  <si>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</si>
  <si>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</si>
  <si>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</si>
  <si>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</si>
  <si>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</si>
  <si>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</si>
  <si>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</si>
  <si>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</si>
  <si>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</si>
  <si>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</si>
  <si>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</si>
  <si>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</si>
  <si>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</si>
  <si>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</si>
  <si>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</si>
  <si>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</si>
  <si>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</si>
  <si>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</si>
  <si>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</si>
  <si>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</si>
  <si>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</si>
  <si>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</si>
  <si>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</si>
  <si>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</si>
  <si>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</si>
  <si>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</si>
  <si>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</si>
  <si>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</si>
  <si>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</si>
  <si>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</si>
  <si>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</si>
  <si>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</si>
  <si>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</si>
  <si>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</si>
  <si>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</si>
  <si>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</si>
  <si>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</si>
  <si>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</si>
  <si>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</si>
  <si>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</si>
  <si>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</si>
  <si>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</si>
  <si>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</si>
  <si>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</si>
  <si>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</si>
  <si>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</si>
  <si>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</si>
  <si>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</si>
  <si>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</si>
  <si>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</si>
  <si>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</si>
  <si>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</si>
  <si>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</si>
  <si>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</si>
  <si>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</si>
  <si>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</si>
  <si>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</si>
  <si>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</si>
  <si>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</si>
  <si>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</si>
  <si>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</si>
  <si>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</si>
  <si>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</si>
  <si>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</si>
  <si>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</si>
  <si>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</si>
  <si>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</si>
  <si>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</si>
  <si>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</si>
  <si>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</si>
  <si>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</si>
  <si>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</si>
  <si>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</si>
  <si>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</si>
  <si>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</si>
  <si>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</si>
  <si>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</si>
  <si>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</si>
  <si>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</si>
  <si>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</si>
  <si>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</si>
  <si>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</si>
  <si>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</si>
  <si>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</si>
  <si>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</si>
  <si>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</si>
  <si>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</si>
  <si>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</si>
  <si>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</si>
  <si>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</si>
  <si>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</si>
  <si>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</si>
  <si>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</si>
  <si>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</si>
  <si>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</si>
  <si>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</si>
  <si>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</si>
  <si>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</si>
  <si>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</si>
  <si>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</si>
  <si>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</si>
  <si>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</si>
  <si>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</si>
  <si>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</si>
  <si>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</si>
  <si>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</si>
  <si>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</si>
  <si>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</si>
  <si>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</si>
  <si>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</si>
  <si>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</si>
  <si>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</si>
  <si>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</si>
  <si>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</si>
  <si>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</si>
  <si>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</si>
  <si>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</si>
  <si>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</si>
  <si>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</si>
  <si>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</si>
  <si>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</si>
  <si>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</si>
  <si>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</si>
  <si>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</si>
  <si>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</si>
  <si>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</si>
  <si>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</si>
  <si>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</si>
  <si>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</si>
  <si>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</si>
  <si>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</si>
  <si>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</si>
  <si>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</si>
  <si>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</si>
  <si>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</si>
  <si>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</si>
  <si>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</si>
  <si>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</si>
  <si>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</si>
  <si>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</si>
  <si>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</si>
  <si>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</si>
  <si>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</si>
  <si>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</si>
  <si>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</si>
  <si>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</si>
  <si>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</si>
  <si>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</si>
  <si>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</si>
  <si>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</si>
  <si>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</si>
  <si>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</si>
  <si>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</si>
  <si>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</si>
  <si>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</si>
  <si>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</si>
  <si>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</si>
  <si>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</si>
  <si>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</si>
  <si>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</si>
  <si>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</si>
  <si>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</si>
  <si>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</si>
  <si>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</si>
  <si>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</si>
  <si>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</si>
  <si>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</si>
  <si>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</si>
  <si>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</si>
  <si>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</si>
  <si>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</si>
  <si>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</si>
  <si>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</si>
  <si>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</si>
  <si>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</si>
  <si>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</si>
  <si>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</si>
  <si>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</si>
  <si>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</si>
  <si>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</si>
  <si>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</si>
  <si>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</si>
  <si>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</si>
  <si>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</si>
  <si>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</si>
  <si>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</si>
  <si>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</si>
  <si>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</si>
  <si>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</si>
  <si>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</si>
  <si>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</si>
  <si>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</si>
  <si>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</si>
  <si>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</si>
  <si>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</si>
  <si>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</si>
  <si>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</si>
  <si>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</si>
  <si>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</si>
  <si>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</si>
  <si>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</si>
  <si>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</si>
  <si>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</si>
  <si>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</si>
  <si>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</si>
  <si>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</si>
  <si>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</si>
  <si>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</si>
  <si>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</si>
  <si>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</si>
  <si>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</si>
  <si>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</si>
  <si>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</si>
  <si>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</si>
  <si>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</si>
  <si>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</si>
  <si>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</si>
  <si>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</si>
  <si>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</si>
  <si>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</si>
  <si>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</si>
  <si>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</si>
  <si>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</si>
  <si>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</si>
  <si>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</si>
  <si>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</si>
  <si>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</si>
  <si>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</si>
  <si>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</si>
  <si>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</si>
  <si>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</si>
  <si>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</si>
  <si>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</si>
  <si>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</si>
  <si>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</si>
  <si>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</si>
  <si>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</si>
  <si>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</si>
  <si>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</si>
  <si>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</si>
  <si>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</si>
  <si>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</si>
  <si>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</si>
  <si>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</si>
  <si>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</si>
  <si>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</si>
  <si>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</si>
  <si>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</si>
  <si>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</si>
  <si>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</si>
  <si>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</si>
  <si>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</si>
  <si>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</si>
  <si>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</si>
  <si>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</si>
  <si>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</si>
  <si>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</si>
  <si>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</si>
  <si>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</si>
  <si>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</si>
  <si>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</si>
  <si>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</si>
  <si>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</si>
  <si>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</si>
  <si>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</si>
  <si>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</si>
  <si>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</si>
  <si>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</si>
  <si>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</si>
  <si>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</si>
  <si>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</si>
  <si>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</si>
  <si>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</si>
  <si>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</si>
  <si>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</si>
  <si>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</si>
  <si>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</si>
  <si>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</si>
  <si>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</si>
  <si>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</si>
  <si>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</si>
  <si>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</si>
  <si>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</si>
  <si>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</si>
  <si>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</si>
  <si>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</si>
  <si>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</si>
  <si>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</si>
  <si>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</si>
  <si>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</si>
  <si>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</si>
  <si>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</si>
  <si>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</si>
  <si>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</si>
  <si>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</si>
  <si>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</si>
  <si>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</si>
  <si>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</si>
  <si>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</si>
  <si>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</si>
  <si>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</si>
  <si>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</si>
  <si>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</si>
  <si>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</si>
  <si>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</si>
  <si>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</si>
  <si>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</si>
  <si>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</si>
  <si>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</si>
  <si>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</si>
  <si>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</si>
  <si>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</si>
  <si>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</si>
  <si>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</si>
  <si>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</si>
  <si>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</si>
  <si>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</si>
  <si>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</si>
  <si>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</si>
  <si>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</si>
  <si>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</si>
  <si>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</si>
  <si>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</si>
  <si>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</si>
  <si>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</si>
  <si>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</si>
  <si>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</si>
  <si>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</si>
  <si>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</si>
  <si>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</si>
  <si>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</si>
  <si>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</si>
  <si>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</si>
  <si>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</si>
  <si>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</si>
  <si>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</si>
  <si>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</si>
  <si>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</si>
  <si>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</si>
  <si>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</si>
  <si>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</si>
  <si>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</si>
  <si>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</si>
  <si>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</si>
  <si>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</si>
  <si>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</si>
  <si>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</si>
  <si>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</si>
  <si>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</si>
  <si>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</si>
  <si>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</si>
  <si>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</si>
  <si>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</si>
  <si>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</si>
  <si>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</si>
  <si>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</si>
  <si>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</si>
  <si>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</si>
  <si>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</si>
  <si>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</si>
  <si>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</si>
  <si>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</si>
  <si>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</si>
  <si>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</si>
  <si>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</si>
  <si>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</si>
  <si>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</si>
  <si>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</si>
  <si>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</si>
  <si>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</si>
  <si>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</si>
  <si>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</si>
  <si>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</si>
  <si>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</si>
  <si>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</si>
  <si>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</si>
  <si>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</si>
  <si>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</si>
  <si>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</si>
  <si>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</si>
  <si>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</si>
  <si>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</si>
  <si>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</si>
  <si>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</si>
  <si>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</si>
  <si>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</si>
  <si>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</si>
  <si>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</si>
  <si>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</si>
  <si>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</si>
  <si>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</si>
  <si>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</si>
  <si>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</si>
  <si>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</si>
  <si>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</si>
  <si>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</si>
  <si>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</si>
  <si>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</si>
  <si>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</si>
  <si>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</si>
  <si>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</si>
  <si>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</si>
  <si>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</si>
  <si>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</si>
  <si>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</si>
  <si>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</si>
  <si>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</si>
  <si>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</si>
  <si>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</si>
  <si>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</si>
  <si>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</si>
  <si>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</si>
  <si>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</si>
  <si>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</si>
  <si>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</si>
  <si>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</si>
  <si>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</si>
  <si>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</si>
  <si>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</si>
  <si>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</si>
  <si>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</si>
  <si>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</si>
  <si>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</si>
  <si>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</si>
  <si>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</si>
  <si>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</si>
  <si>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</si>
  <si>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</si>
  <si>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</si>
  <si>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</si>
  <si>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</si>
  <si>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</si>
  <si>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</si>
  <si>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</si>
  <si>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</si>
  <si>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</si>
  <si>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</si>
  <si>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</si>
  <si>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</si>
  <si>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</si>
  <si>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</si>
  <si>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</si>
  <si>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</si>
  <si>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</si>
  <si>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</si>
  <si>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</si>
  <si>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</si>
  <si>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</si>
  <si>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</si>
  <si>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</si>
  <si>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</si>
  <si>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</si>
  <si>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</si>
  <si>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</si>
  <si>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</si>
  <si>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</si>
  <si>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</si>
  <si>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</si>
  <si>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</si>
  <si>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</si>
  <si>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</si>
  <si>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</si>
  <si>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</si>
  <si>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</si>
  <si>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</si>
  <si>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</si>
  <si>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</si>
  <si>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</si>
  <si>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</si>
  <si>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</si>
  <si>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</si>
  <si>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</si>
  <si>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</si>
  <si>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</si>
  <si>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</si>
  <si>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</si>
  <si>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</si>
  <si>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</si>
  <si>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</si>
  <si>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</si>
  <si>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</si>
  <si>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</si>
  <si>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</si>
  <si>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</si>
  <si>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</si>
  <si>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</si>
  <si>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</si>
  <si>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</si>
  <si>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</si>
  <si>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</si>
  <si>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</si>
  <si>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</si>
  <si>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</si>
  <si>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</si>
  <si>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</si>
  <si>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</si>
  <si>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</si>
  <si>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</si>
  <si>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</si>
  <si>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</si>
  <si>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</si>
  <si>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</si>
  <si>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</si>
  <si>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</si>
  <si>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</si>
  <si>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</si>
  <si>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</si>
  <si>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</si>
  <si>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</si>
  <si>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</si>
  <si>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</si>
  <si>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</si>
  <si>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</si>
  <si>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</si>
  <si>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</si>
  <si>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</si>
  <si>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</si>
  <si>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</si>
  <si>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</si>
  <si>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</si>
  <si>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</si>
  <si>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</si>
  <si>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</si>
  <si>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</si>
  <si>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</si>
  <si>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</si>
  <si>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</si>
  <si>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</si>
  <si>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</si>
  <si>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</si>
  <si>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</si>
  <si>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</si>
  <si>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</si>
  <si>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</si>
  <si>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</si>
  <si>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</si>
  <si>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</si>
  <si>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</si>
  <si>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</si>
  <si>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</si>
  <si>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</si>
  <si>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</si>
  <si>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</si>
  <si>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</si>
  <si>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</si>
  <si>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</si>
  <si>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</si>
  <si>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</si>
  <si>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</si>
  <si>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</si>
  <si>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</si>
  <si>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</si>
  <si>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</si>
  <si>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</si>
  <si>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</si>
  <si>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</si>
  <si>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</si>
  <si>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</si>
  <si>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</si>
  <si>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</si>
  <si>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</si>
  <si>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</si>
  <si>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</si>
  <si>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</si>
  <si>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</si>
  <si>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</si>
  <si>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</si>
  <si>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</si>
  <si>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</si>
  <si>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</si>
  <si>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</si>
  <si>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</si>
  <si>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</si>
  <si>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</si>
  <si>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</si>
  <si>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</si>
  <si>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</si>
  <si>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</si>
  <si>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</si>
  <si>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</si>
  <si>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</si>
  <si>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</si>
  <si>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</si>
  <si>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</si>
  <si>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</si>
  <si>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</si>
  <si>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</si>
  <si>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</si>
  <si>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</si>
  <si>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</si>
  <si>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</si>
  <si>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</si>
  <si>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</si>
  <si>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</si>
  <si>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</si>
  <si>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</si>
  <si>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</si>
  <si>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</si>
  <si>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</si>
  <si>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</si>
  <si>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</si>
  <si>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</si>
  <si>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</si>
  <si>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</si>
  <si>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</si>
  <si>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</si>
  <si>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</si>
  <si>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</si>
  <si>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</si>
  <si>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</si>
  <si>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</si>
  <si>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</si>
  <si>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</si>
  <si>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</si>
  <si>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</si>
  <si>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</si>
  <si>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</si>
  <si>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</si>
  <si>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</si>
  <si>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</si>
  <si>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</si>
  <si>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</si>
  <si>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</si>
  <si>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</si>
  <si>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</si>
  <si>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</si>
  <si>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</si>
  <si>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</si>
  <si>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</si>
  <si>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</si>
  <si>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</si>
  <si>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</si>
  <si>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</si>
  <si>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</si>
  <si>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</si>
  <si>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</si>
  <si>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</si>
  <si>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</si>
  <si>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</si>
  <si>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</si>
  <si>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</si>
  <si>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</si>
  <si>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</si>
  <si>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</si>
  <si>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</si>
  <si>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</si>
  <si>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</si>
  <si>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</si>
  <si>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</si>
  <si>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</si>
  <si>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</si>
  <si>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</si>
  <si>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</si>
  <si>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</si>
  <si>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</si>
  <si>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</si>
  <si>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</si>
  <si>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</si>
  <si>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</si>
  <si>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</si>
  <si>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</si>
  <si>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</si>
  <si>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</si>
  <si>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</si>
  <si>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</si>
  <si>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</si>
  <si>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</si>
  <si>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</si>
  <si>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</si>
  <si>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</si>
  <si>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</si>
  <si>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</si>
  <si>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</si>
  <si>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</si>
  <si>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</si>
  <si>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</si>
  <si>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</si>
  <si>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</si>
  <si>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</si>
  <si>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</si>
  <si>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</si>
  <si>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</si>
  <si>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</si>
  <si>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</si>
  <si>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</si>
  <si>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</si>
  <si>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</si>
  <si>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</si>
  <si>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</si>
  <si>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</si>
  <si>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</si>
  <si>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</si>
  <si>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</si>
  <si>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</si>
  <si>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</si>
  <si>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</si>
  <si>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</si>
  <si>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</si>
  <si>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</si>
  <si>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</si>
  <si>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</si>
  <si>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</si>
  <si>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</si>
  <si>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</si>
  <si>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</si>
  <si>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</si>
  <si>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</si>
  <si>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</si>
  <si>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</si>
  <si>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</si>
  <si>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</si>
  <si>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</si>
  <si>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</si>
  <si>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</si>
  <si>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</si>
  <si>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</si>
  <si>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</si>
  <si>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</si>
  <si>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</si>
  <si>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</si>
  <si>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</si>
  <si>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</si>
  <si>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</si>
  <si>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</si>
  <si>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</si>
  <si>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</si>
  <si>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</si>
  <si>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</si>
  <si>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</si>
  <si>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</si>
  <si>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</si>
  <si>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</si>
  <si>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</si>
  <si>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</si>
  <si>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</si>
  <si>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</si>
  <si>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</si>
  <si>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</si>
  <si>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</si>
  <si>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</si>
  <si>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</si>
  <si>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</si>
  <si>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</si>
  <si>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</si>
  <si>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</si>
  <si>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</si>
  <si>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</si>
  <si>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</si>
  <si>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</si>
  <si>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</si>
  <si>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</si>
  <si>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</si>
  <si>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</si>
  <si>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</si>
  <si>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</si>
  <si>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</si>
  <si>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</si>
  <si>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</si>
  <si>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</si>
  <si>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</si>
  <si>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</si>
  <si>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</si>
  <si>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</si>
  <si>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</si>
  <si>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</si>
  <si>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</si>
  <si>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</si>
  <si>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</si>
  <si>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</si>
  <si>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</si>
  <si>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</si>
  <si>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</si>
  <si>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</si>
  <si>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</si>
  <si>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</si>
  <si>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</si>
  <si>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</si>
  <si>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</si>
  <si>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</si>
  <si>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</si>
  <si>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</si>
  <si>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</si>
  <si>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</si>
  <si>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</si>
  <si>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</si>
  <si>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</si>
  <si>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</si>
  <si>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</si>
  <si>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</si>
  <si>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</si>
  <si>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</si>
  <si>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</si>
  <si>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</si>
  <si>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</si>
  <si>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</si>
  <si>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</si>
  <si>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</si>
  <si>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</si>
  <si>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</si>
  <si>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</si>
  <si>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</si>
  <si>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</si>
  <si>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</si>
  <si>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</si>
  <si>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</si>
  <si>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</si>
  <si>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</si>
  <si>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</si>
  <si>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</si>
  <si>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</si>
  <si>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</si>
  <si>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</si>
  <si>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</si>
  <si>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</si>
  <si>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</si>
  <si>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</si>
  <si>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</si>
  <si>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</si>
  <si>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</si>
  <si>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</si>
  <si>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</si>
  <si>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</si>
  <si>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</si>
  <si>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</si>
  <si>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</si>
  <si>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</si>
  <si>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</si>
  <si>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</si>
  <si>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</si>
  <si>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</si>
  <si>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</si>
  <si>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</si>
  <si>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</si>
  <si>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</si>
  <si>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</si>
  <si>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</si>
  <si>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</si>
  <si>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</si>
  <si>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</si>
  <si>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</si>
  <si>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</si>
  <si>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</si>
  <si>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</si>
  <si>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</si>
  <si>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</si>
  <si>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</si>
  <si>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</si>
  <si>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</si>
  <si>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</si>
  <si>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</si>
  <si>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</si>
  <si>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</si>
  <si>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</si>
  <si>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</si>
  <si>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</si>
  <si>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</si>
  <si>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</si>
  <si>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</si>
  <si>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</si>
  <si>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</si>
  <si>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</si>
  <si>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</si>
  <si>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</si>
  <si>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</si>
  <si>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</si>
  <si>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</si>
  <si>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</si>
  <si>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</si>
  <si>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</si>
  <si>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</si>
  <si>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</si>
  <si>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</si>
  <si>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</si>
  <si>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</si>
  <si>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</si>
  <si>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</si>
  <si>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</si>
  <si>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</si>
  <si>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</si>
  <si>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</si>
  <si>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</si>
  <si>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</si>
  <si>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</si>
  <si>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</si>
  <si>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</si>
  <si>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</si>
  <si>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</si>
  <si>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</si>
  <si>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</si>
  <si>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</si>
  <si>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</si>
  <si>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</si>
  <si>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</si>
  <si>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</si>
  <si>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</si>
  <si>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</si>
  <si>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</si>
  <si>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</si>
  <si>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</si>
  <si>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</si>
  <si>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</si>
  <si>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</si>
  <si>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</si>
  <si>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</si>
  <si>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</si>
  <si>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</si>
  <si>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</si>
  <si>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</si>
  <si>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</si>
  <si>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</si>
  <si>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</si>
  <si>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</si>
  <si>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</si>
  <si>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</si>
  <si>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</si>
  <si>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</si>
  <si>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</si>
  <si>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</si>
  <si>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</si>
  <si>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</si>
  <si>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</si>
  <si>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</si>
  <si>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</si>
  <si>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</si>
  <si>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</si>
  <si>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</si>
  <si>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</si>
  <si>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</si>
  <si>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</si>
  <si>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</si>
  <si>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</si>
  <si>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</si>
  <si>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</si>
  <si>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</si>
  <si>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</si>
  <si>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</si>
  <si>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</si>
  <si>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</si>
  <si>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</si>
  <si>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</si>
  <si>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</si>
  <si>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</si>
  <si>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</si>
  <si>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</si>
  <si>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</si>
  <si>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</si>
  <si>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</si>
  <si>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</si>
  <si>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</si>
  <si>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</si>
  <si>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</si>
  <si>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</si>
  <si>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</si>
  <si>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</si>
  <si>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</si>
  <si>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</si>
  <si>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</si>
  <si>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</si>
  <si>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</si>
  <si>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</si>
  <si>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</si>
  <si>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</si>
  <si>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</si>
  <si>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</si>
  <si>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</si>
  <si>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</si>
  <si>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</si>
  <si>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</si>
  <si>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</si>
  <si>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</si>
  <si>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</si>
  <si>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</si>
  <si>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</si>
  <si>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</si>
  <si>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</si>
  <si>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</si>
  <si>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</si>
  <si>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</si>
  <si>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</si>
  <si>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</si>
  <si>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</si>
  <si>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</si>
  <si>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</si>
  <si>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</si>
  <si>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</si>
  <si>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</si>
  <si>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</si>
  <si>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</si>
  <si>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</si>
  <si>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</si>
  <si>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</si>
  <si>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</si>
  <si>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</si>
  <si>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</si>
  <si>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</si>
  <si>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</si>
  <si>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</si>
  <si>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</si>
  <si>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</si>
  <si>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</si>
  <si>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</si>
  <si>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</si>
  <si>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</si>
  <si>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</si>
  <si>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</si>
  <si>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</si>
  <si>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</si>
  <si>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</si>
  <si>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</si>
  <si>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</si>
  <si>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</si>
  <si>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</si>
  <si>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</si>
  <si>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</si>
  <si>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</si>
  <si>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</si>
  <si>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</si>
  <si>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</si>
  <si>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</si>
  <si>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</si>
  <si>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</si>
  <si>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</si>
  <si>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</si>
  <si>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</si>
  <si>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</si>
  <si>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</si>
  <si>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</si>
  <si>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</si>
  <si>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</si>
  <si>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</si>
  <si>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</si>
  <si>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</si>
  <si>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</si>
  <si>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</si>
  <si>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</si>
  <si>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</si>
  <si>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</si>
  <si>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</si>
  <si>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</si>
  <si>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</si>
  <si>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</si>
  <si>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</si>
  <si>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</si>
  <si>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</si>
  <si>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</si>
  <si>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</si>
  <si>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</si>
  <si>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</si>
  <si>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</si>
  <si>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</si>
  <si>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</si>
  <si>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</si>
  <si>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</si>
  <si>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</si>
  <si>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</si>
  <si>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</si>
  <si>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</si>
  <si>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</si>
  <si>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</si>
  <si>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</si>
  <si>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</si>
  <si>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</si>
  <si>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</si>
  <si>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</si>
  <si>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</si>
  <si>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</si>
  <si>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</si>
  <si>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</si>
  <si>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</si>
  <si>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</si>
  <si>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</si>
  <si>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</si>
  <si>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</si>
  <si>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</si>
  <si>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</si>
  <si>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</si>
  <si>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</si>
  <si>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</si>
  <si>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</si>
  <si>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</si>
  <si>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</si>
  <si>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</si>
  <si>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</si>
  <si>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</si>
  <si>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</si>
  <si>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</si>
  <si>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</si>
  <si>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</si>
  <si>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</si>
  <si>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</si>
  <si>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</si>
  <si>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</si>
  <si>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</si>
  <si>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</si>
  <si>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</si>
  <si>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</si>
  <si>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</si>
  <si>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</si>
  <si>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</si>
  <si>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</si>
  <si>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</si>
  <si>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</si>
  <si>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</si>
  <si>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</si>
  <si>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</si>
  <si>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</si>
  <si>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</si>
  <si>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</si>
  <si>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</si>
  <si>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</si>
  <si>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</si>
  <si>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</si>
  <si>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</si>
  <si>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</si>
  <si>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</si>
  <si>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</si>
  <si>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</si>
  <si>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</si>
  <si>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</si>
  <si>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</si>
  <si>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</si>
  <si>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</si>
  <si>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</si>
  <si>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</si>
  <si>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</si>
  <si>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</si>
  <si>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</si>
  <si>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</si>
  <si>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</si>
  <si>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</si>
  <si>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</si>
  <si>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</si>
  <si>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</si>
  <si>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</si>
  <si>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</si>
  <si>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</si>
  <si>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</si>
  <si>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</si>
  <si>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</si>
  <si>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</si>
  <si>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</si>
  <si>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</si>
  <si>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</si>
  <si>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</si>
  <si>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</si>
  <si>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</si>
  <si>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</si>
  <si>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</si>
  <si>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</si>
  <si>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</si>
  <si>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</si>
  <si>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</si>
  <si>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</si>
  <si>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</si>
  <si>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</si>
  <si>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</si>
  <si>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</si>
  <si>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</si>
  <si>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</si>
  <si>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</si>
  <si>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</si>
  <si>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</si>
  <si>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</si>
  <si>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</si>
  <si>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</si>
  <si>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</si>
  <si>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</si>
  <si>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</si>
  <si>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</si>
  <si>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</si>
  <si>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</si>
  <si>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</si>
  <si>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</si>
  <si>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</si>
  <si>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</si>
  <si>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</si>
  <si>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</si>
  <si>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</si>
  <si>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</si>
  <si>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</si>
  <si>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</si>
  <si>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</si>
  <si>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</si>
  <si>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</si>
  <si>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</si>
  <si>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</si>
  <si>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</si>
  <si>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</si>
  <si>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</si>
  <si>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</si>
  <si>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</si>
  <si>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</si>
  <si>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</si>
  <si>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</si>
  <si>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</si>
  <si>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</si>
  <si>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</si>
  <si>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</si>
  <si>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</si>
  <si>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</si>
  <si>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</si>
  <si>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</si>
  <si>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</si>
  <si>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</si>
  <si>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</si>
  <si>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</si>
  <si>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</si>
  <si>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</si>
  <si>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</si>
  <si>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</si>
  <si>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</si>
  <si>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</si>
  <si>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</si>
  <si>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</si>
  <si>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</si>
  <si>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</si>
  <si>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</si>
  <si>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</si>
  <si>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</si>
  <si>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</si>
  <si>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</si>
  <si>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</si>
  <si>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</si>
  <si>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</si>
  <si>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</si>
  <si>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</si>
  <si>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</si>
  <si>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</si>
  <si>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</si>
  <si>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</si>
  <si>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</si>
  <si>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</si>
  <si>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</si>
  <si>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</si>
  <si>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</si>
  <si>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</si>
  <si>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</si>
  <si>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</si>
  <si>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</si>
  <si>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</si>
  <si>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</si>
  <si>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</si>
  <si>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</si>
  <si>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</si>
  <si>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</si>
  <si>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</si>
  <si>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</si>
  <si>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</si>
  <si>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</si>
  <si>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</si>
  <si>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</si>
  <si>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</si>
  <si>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</si>
  <si>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</si>
  <si>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</si>
  <si>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</si>
  <si>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</si>
  <si>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</si>
  <si>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</si>
  <si>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</si>
  <si>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</si>
  <si>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</si>
  <si>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</si>
  <si>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</si>
  <si>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</si>
  <si>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</si>
  <si>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</si>
  <si>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</si>
  <si>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</si>
  <si>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</si>
  <si>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</si>
  <si>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</si>
  <si>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</si>
  <si>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</si>
  <si>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</si>
  <si>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</si>
  <si>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</si>
  <si>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</si>
  <si>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</si>
  <si>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</si>
  <si>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</si>
  <si>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</si>
  <si>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</si>
  <si>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</si>
  <si>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</si>
  <si>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</si>
  <si>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</si>
  <si>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</si>
  <si>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</si>
  <si>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</si>
  <si>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</si>
  <si>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</si>
  <si>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</si>
  <si>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</si>
  <si>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</si>
  <si>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</si>
  <si>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</si>
  <si>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</si>
  <si>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</si>
  <si>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</si>
  <si>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</si>
  <si>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</si>
  <si>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</si>
  <si>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</si>
  <si>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</si>
  <si>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</si>
  <si>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</si>
  <si>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</si>
  <si>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</si>
  <si>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</si>
  <si>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</si>
  <si>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</si>
  <si>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</si>
  <si>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</si>
  <si>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</si>
  <si>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</si>
  <si>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</si>
  <si>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</si>
  <si>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</si>
  <si>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</si>
  <si>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</si>
  <si>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</si>
  <si>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</si>
  <si>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</si>
  <si>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</si>
  <si>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</si>
  <si>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</si>
  <si>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</si>
  <si>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</si>
  <si>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</si>
  <si>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</si>
  <si>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</si>
  <si>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</si>
  <si>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</si>
  <si>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</si>
  <si>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</si>
  <si>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</si>
  <si>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</si>
  <si>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</si>
  <si>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</si>
  <si>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</si>
  <si>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</si>
  <si>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</si>
  <si>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</si>
  <si>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</si>
  <si>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</si>
  <si>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</si>
  <si>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</si>
  <si>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</si>
  <si>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</si>
  <si>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</si>
  <si>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</si>
  <si>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</si>
  <si>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</si>
  <si>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</si>
  <si>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</si>
  <si>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</si>
  <si>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</si>
  <si>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</si>
  <si>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</si>
  <si>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</si>
  <si>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</si>
  <si>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</si>
  <si>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</si>
  <si>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</si>
  <si>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</si>
  <si>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</si>
  <si>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</si>
  <si>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</si>
  <si>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</si>
  <si>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</si>
  <si>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</si>
  <si>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</si>
  <si>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</si>
  <si>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</si>
  <si>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</si>
  <si>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</si>
  <si>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</si>
  <si>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</si>
  <si>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</si>
  <si>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</si>
  <si>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</si>
  <si>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</si>
  <si>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</si>
  <si>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</si>
  <si>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</si>
  <si>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</si>
  <si>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</si>
  <si>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</si>
  <si>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</si>
  <si>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</si>
  <si>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</si>
  <si>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</si>
  <si>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</si>
  <si>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</si>
  <si>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</si>
  <si>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</si>
  <si>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</si>
  <si>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</si>
  <si>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</si>
  <si>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</si>
  <si>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</si>
  <si>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</si>
  <si>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</si>
  <si>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</si>
  <si>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</si>
  <si>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</si>
  <si>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</si>
  <si>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</si>
  <si>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</si>
  <si>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</si>
  <si>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</si>
  <si>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</si>
  <si>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</si>
  <si>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</si>
  <si>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</si>
  <si>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</si>
  <si>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</si>
  <si>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</si>
  <si>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</si>
  <si>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</si>
  <si>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</si>
  <si>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</si>
  <si>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</si>
  <si>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</si>
  <si>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</si>
  <si>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</si>
  <si>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</si>
  <si>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</si>
  <si>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</si>
  <si>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</si>
  <si>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</si>
  <si>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</si>
  <si>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</si>
  <si>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</si>
  <si>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</si>
  <si>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</si>
  <si>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</si>
  <si>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</si>
  <si>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</si>
  <si>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</si>
  <si>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</si>
  <si>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</si>
  <si>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</si>
  <si>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</si>
  <si>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</si>
  <si>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</si>
  <si>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</si>
  <si>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</si>
  <si>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</si>
  <si>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</si>
  <si>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</si>
  <si>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</si>
  <si>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</si>
  <si>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</si>
  <si>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</si>
  <si>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</si>
  <si>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</si>
  <si>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</si>
  <si>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</si>
  <si>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</si>
  <si>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</si>
  <si>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</si>
  <si>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</si>
  <si>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</si>
  <si>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</si>
  <si>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</si>
  <si>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</si>
  <si>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</si>
  <si>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</si>
  <si>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</si>
  <si>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</si>
  <si>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</si>
  <si>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</si>
  <si>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</si>
  <si>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</si>
  <si>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</si>
  <si>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</si>
  <si>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</si>
  <si>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</si>
  <si>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</si>
  <si>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</si>
  <si>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</si>
  <si>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</si>
  <si>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</si>
  <si>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</si>
  <si>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</si>
  <si>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</si>
  <si>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</si>
  <si>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</si>
  <si>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</si>
  <si>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</si>
  <si>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</si>
  <si>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</si>
  <si>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</si>
  <si>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</si>
  <si>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</si>
  <si>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</si>
  <si>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</si>
  <si>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</si>
  <si>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</si>
  <si>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</si>
  <si>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</si>
  <si>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</si>
  <si>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</si>
  <si>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</si>
  <si>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</si>
  <si>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</si>
  <si>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</si>
  <si>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</si>
  <si>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</si>
  <si>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</si>
  <si>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</si>
  <si>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</si>
  <si>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</si>
  <si>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</si>
  <si>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</si>
  <si>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</si>
  <si>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</si>
  <si>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</si>
  <si>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</si>
  <si>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</si>
  <si>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</si>
  <si>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</si>
  <si>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</si>
  <si>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</si>
  <si>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</si>
  <si>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</si>
  <si>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</si>
  <si>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</si>
  <si>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</si>
  <si>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</si>
  <si>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</si>
  <si>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</si>
  <si>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</si>
  <si>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</si>
  <si>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</si>
  <si>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</si>
  <si>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</si>
  <si>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</si>
  <si>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</si>
  <si>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</si>
  <si>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</si>
  <si>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</si>
  <si>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</si>
  <si>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</si>
  <si>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</si>
  <si>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</si>
  <si>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</si>
  <si>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</si>
  <si>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</si>
  <si>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</si>
  <si>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</si>
  <si>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</si>
  <si>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</si>
  <si>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</si>
  <si>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</si>
  <si>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</si>
  <si>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</si>
  <si>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</si>
  <si>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</si>
  <si>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</si>
  <si>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</si>
  <si>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</si>
  <si>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</si>
  <si>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</si>
  <si>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</si>
  <si>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</si>
  <si>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</si>
  <si>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</si>
  <si>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</si>
  <si>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</si>
  <si>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</si>
  <si>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</si>
  <si>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</si>
  <si>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</si>
  <si>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</si>
  <si>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</si>
  <si>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</si>
  <si>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</si>
  <si>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</si>
  <si>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</si>
  <si>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</si>
  <si>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</si>
  <si>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</si>
  <si>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</si>
  <si>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</si>
  <si>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</si>
  <si>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</si>
  <si>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</si>
  <si>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</si>
  <si>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</si>
  <si>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</si>
  <si>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</si>
  <si>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</si>
  <si>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</si>
  <si>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</si>
  <si>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</si>
  <si>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</si>
  <si>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</si>
  <si>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</si>
  <si>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</si>
  <si>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</si>
  <si>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</si>
  <si>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</si>
  <si>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</si>
  <si>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</si>
  <si>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</si>
  <si>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</si>
  <si>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</si>
  <si>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</si>
  <si>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</si>
  <si>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</si>
  <si>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</si>
  <si>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</si>
  <si>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</si>
  <si>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</si>
  <si>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</si>
  <si>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</si>
  <si>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</si>
  <si>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</si>
  <si>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</si>
  <si>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</si>
  <si>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</si>
  <si>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</si>
  <si>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</si>
  <si>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</si>
  <si>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</si>
  <si>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</si>
  <si>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</si>
  <si>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</si>
  <si>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</si>
  <si>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</si>
  <si>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</si>
  <si>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</si>
  <si>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</si>
  <si>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</si>
  <si>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</si>
  <si>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</si>
  <si>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</si>
  <si>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</si>
  <si>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</si>
  <si>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</si>
  <si>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</si>
  <si>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</si>
  <si>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</si>
  <si>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</si>
  <si>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</si>
  <si>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</si>
  <si>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</si>
  <si>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</si>
  <si>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</si>
  <si>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</si>
  <si>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</si>
  <si>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</si>
  <si>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</si>
  <si>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</si>
  <si>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</si>
  <si>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</si>
  <si>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</si>
  <si>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</si>
  <si>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</si>
  <si>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</si>
  <si>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</si>
  <si>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</si>
  <si>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</si>
  <si>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</si>
  <si>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</si>
  <si>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</si>
  <si>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</si>
  <si>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</si>
  <si>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</si>
  <si>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</si>
  <si>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</si>
  <si>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</si>
  <si>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</si>
  <si>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</si>
  <si>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</si>
  <si>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</si>
  <si>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</si>
  <si>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</si>
  <si>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</si>
  <si>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</si>
  <si>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</si>
  <si>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</si>
  <si>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</si>
  <si>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</si>
  <si>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</si>
  <si>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</si>
  <si>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</si>
  <si>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</si>
  <si>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</si>
  <si>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</si>
  <si>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</si>
  <si>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</si>
  <si>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</si>
  <si>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</si>
  <si>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</si>
  <si>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</si>
  <si>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</si>
  <si>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</si>
  <si>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</si>
  <si>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</si>
  <si>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</si>
  <si>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</si>
  <si>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</si>
  <si>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</si>
  <si>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</si>
  <si>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</si>
  <si>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</si>
  <si>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</si>
  <si>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</si>
  <si>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</si>
  <si>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</si>
  <si>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</si>
  <si>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</si>
  <si>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</si>
  <si>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</si>
  <si>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</si>
  <si>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</si>
  <si>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</si>
  <si>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</si>
  <si>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</si>
  <si>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</si>
  <si>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</si>
  <si>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</si>
  <si>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</si>
  <si>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</si>
  <si>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</si>
  <si>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</si>
  <si>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</si>
  <si>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</si>
  <si>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</si>
  <si>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</si>
  <si>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</si>
  <si>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</si>
  <si>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</si>
  <si>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</si>
  <si>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</si>
  <si>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</si>
  <si>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</si>
  <si>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</si>
  <si>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</si>
  <si>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</si>
  <si>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</si>
  <si>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</si>
  <si>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</si>
  <si>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</si>
  <si>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</si>
  <si>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</si>
  <si>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</si>
  <si>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</si>
  <si>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</si>
  <si>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</si>
  <si>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</si>
  <si>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</si>
  <si>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</si>
  <si>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</si>
  <si>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</si>
  <si>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</si>
  <si>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</si>
  <si>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</si>
  <si>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</si>
  <si>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</si>
  <si>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</si>
  <si>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</si>
  <si>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</si>
  <si>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</si>
  <si>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</si>
  <si>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</si>
  <si>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</si>
  <si>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</si>
  <si>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</si>
  <si>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</si>
  <si>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</si>
  <si>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</si>
  <si>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</si>
  <si>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</si>
  <si>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</si>
  <si>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</si>
  <si>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</si>
  <si>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</si>
  <si>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</si>
  <si>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</si>
  <si>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</si>
  <si>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</si>
  <si>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</si>
  <si>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</si>
  <si>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</si>
  <si>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</si>
  <si>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</si>
  <si>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</si>
  <si>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</si>
  <si>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</si>
  <si>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</si>
  <si>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</si>
  <si>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</si>
  <si>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</si>
  <si>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</si>
  <si>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</si>
  <si>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</si>
  <si>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</si>
  <si>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</si>
  <si>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</si>
  <si>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</si>
  <si>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</si>
  <si>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</si>
  <si>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</si>
  <si>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</si>
  <si>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</si>
  <si>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</si>
  <si>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</si>
  <si>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</si>
  <si>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</si>
  <si>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</si>
  <si>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</si>
  <si>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</si>
  <si>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</si>
  <si>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</si>
  <si>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</si>
  <si>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</si>
  <si>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</si>
  <si>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</si>
  <si>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</si>
  <si>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</si>
  <si>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</si>
  <si>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</si>
  <si>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</si>
  <si>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</si>
  <si>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</si>
  <si>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</si>
  <si>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</si>
  <si>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</si>
  <si>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</si>
  <si>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</si>
  <si>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</si>
  <si>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</si>
  <si>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</si>
  <si>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</si>
  <si>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</si>
  <si>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</si>
  <si>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</si>
  <si>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</si>
  <si>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</si>
  <si>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</si>
  <si>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</si>
  <si>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</si>
  <si>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</si>
  <si>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</si>
  <si>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</si>
  <si>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</si>
  <si>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</si>
  <si>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</si>
  <si>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</si>
  <si>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</si>
  <si>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</si>
  <si>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</si>
  <si>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</si>
  <si>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</si>
  <si>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</si>
  <si>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</si>
  <si>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</si>
  <si>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</si>
  <si>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</si>
  <si>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</si>
  <si>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</si>
  <si>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</si>
  <si>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</si>
  <si>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</si>
  <si>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</si>
  <si>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</si>
  <si>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</si>
  <si>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</si>
  <si>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</si>
  <si>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</si>
  <si>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</si>
  <si>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</si>
  <si>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</si>
  <si>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</si>
  <si>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</si>
  <si>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</si>
  <si>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</si>
  <si>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</si>
  <si>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</si>
  <si>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</si>
  <si>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</si>
  <si>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</si>
  <si>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</si>
  <si>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</si>
  <si>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</si>
  <si>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</si>
  <si>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</si>
  <si>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</si>
  <si>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</si>
  <si>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</si>
  <si>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</si>
  <si>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</si>
  <si>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</si>
  <si>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</si>
  <si>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</si>
  <si>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</si>
  <si>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</si>
  <si>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</si>
  <si>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</si>
  <si>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</si>
  <si>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</si>
  <si>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</si>
  <si>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</si>
  <si>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</si>
  <si>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</si>
  <si>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</si>
  <si>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</si>
  <si>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</si>
  <si>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</si>
  <si>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</si>
  <si>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</si>
  <si>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</si>
  <si>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</si>
  <si>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</si>
  <si>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</si>
  <si>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</si>
  <si>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</si>
  <si>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</si>
  <si>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</si>
  <si>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</si>
  <si>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</si>
  <si>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</si>
  <si>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</si>
  <si>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</si>
  <si>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</si>
  <si>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</si>
  <si>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</si>
  <si>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</si>
  <si>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</si>
  <si>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</si>
  <si>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</si>
  <si>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</si>
  <si>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</si>
  <si>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</si>
  <si>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</si>
  <si>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</si>
  <si>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</si>
  <si>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</si>
  <si>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</si>
  <si>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</si>
  <si>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</si>
  <si>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</si>
  <si>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</si>
  <si>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</si>
  <si>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</si>
  <si>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</si>
  <si>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</si>
  <si>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</si>
  <si>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</si>
  <si>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</si>
  <si>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</si>
  <si>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</si>
  <si>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</si>
  <si>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</si>
  <si>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</si>
  <si>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</si>
  <si>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</si>
  <si>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</si>
  <si>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</si>
  <si>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</si>
  <si>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</si>
  <si>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</si>
  <si>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</si>
  <si>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</si>
  <si>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</si>
  <si>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</si>
  <si>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</si>
  <si>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</si>
  <si>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</si>
  <si>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</si>
  <si>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</si>
  <si>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</si>
  <si>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</si>
  <si>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</si>
  <si>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</si>
  <si>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</si>
  <si>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</si>
  <si>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</si>
  <si>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</si>
  <si>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</si>
  <si>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</si>
  <si>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</si>
  <si>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</si>
  <si>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</si>
  <si>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</si>
  <si>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</si>
  <si>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</si>
  <si>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</si>
  <si>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</si>
  <si>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</si>
  <si>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</si>
  <si>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</si>
  <si>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</si>
  <si>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</si>
  <si>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</si>
  <si>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</si>
  <si>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</si>
  <si>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</si>
  <si>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</si>
  <si>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</si>
  <si>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</si>
  <si>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</si>
  <si>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</si>
  <si>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</si>
  <si>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</si>
  <si>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</si>
  <si>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</si>
  <si>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</si>
  <si>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</si>
  <si>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</si>
  <si>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</si>
  <si>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</si>
  <si>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</si>
  <si>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</si>
  <si>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</si>
  <si>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</si>
  <si>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</si>
  <si>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</si>
  <si>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</si>
  <si>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</si>
  <si>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</si>
  <si>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</si>
  <si>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</si>
  <si>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</si>
  <si>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</si>
  <si>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</si>
  <si>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</si>
  <si>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</si>
  <si>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</si>
  <si>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</si>
  <si>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</si>
  <si>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</si>
  <si>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</si>
  <si>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</si>
  <si>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</si>
  <si>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</si>
  <si>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</si>
  <si>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</si>
  <si>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</si>
  <si>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</si>
  <si>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</si>
  <si>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</si>
  <si>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</si>
  <si>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</si>
  <si>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</si>
  <si>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</si>
  <si>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</si>
  <si>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</si>
  <si>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</si>
  <si>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</si>
  <si>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</si>
  <si>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</si>
  <si>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</si>
  <si>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</si>
  <si>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</si>
  <si>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</si>
  <si>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</si>
  <si>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</si>
  <si>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</si>
  <si>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</si>
  <si>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</si>
  <si>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</si>
  <si>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</si>
  <si>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</si>
  <si>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</si>
  <si>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</si>
  <si>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</si>
  <si>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</si>
  <si>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</si>
  <si>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</si>
  <si>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</si>
  <si>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</si>
  <si>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</si>
  <si>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</si>
  <si>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</si>
  <si>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</si>
  <si>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</si>
  <si>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</si>
  <si>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</si>
  <si>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</si>
  <si>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</si>
  <si>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</si>
  <si>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</si>
  <si>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</si>
  <si>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</si>
  <si>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</si>
  <si>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</si>
  <si>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</si>
  <si>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</si>
  <si>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</si>
  <si>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</si>
  <si>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</si>
  <si>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</si>
  <si>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</si>
  <si>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</si>
  <si>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</si>
  <si>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</si>
  <si>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</si>
  <si>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</si>
  <si>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</si>
  <si>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</si>
  <si>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</si>
  <si>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</si>
  <si>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</si>
  <si>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</si>
  <si>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</si>
  <si>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</si>
  <si>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</si>
  <si>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</si>
  <si>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</si>
  <si>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</si>
  <si>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</si>
  <si>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</si>
  <si>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</si>
  <si>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</si>
  <si>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</si>
  <si>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</si>
  <si>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</si>
  <si>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</si>
  <si>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</si>
  <si>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</si>
  <si>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</si>
  <si>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</si>
  <si>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</si>
  <si>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</si>
  <si>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</si>
  <si>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</si>
  <si>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</si>
  <si>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</si>
  <si>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</si>
  <si>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</si>
  <si>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</si>
  <si>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</si>
  <si>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</si>
  <si>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</si>
  <si>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</si>
  <si>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</si>
  <si>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</si>
  <si>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</si>
  <si>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</si>
  <si>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</si>
  <si>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</si>
  <si>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</si>
  <si>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</si>
  <si>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</si>
  <si>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</si>
  <si>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</si>
  <si>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</si>
  <si>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</si>
  <si>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</si>
  <si>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</si>
  <si>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</si>
  <si>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</si>
  <si>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</si>
  <si>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</si>
  <si>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</si>
  <si>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</si>
  <si>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</si>
  <si>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</si>
  <si>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</si>
  <si>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</si>
  <si>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</si>
  <si>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</si>
  <si>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</si>
  <si>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</si>
  <si>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</si>
  <si>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</si>
  <si>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</si>
  <si>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</si>
  <si>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</si>
  <si>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</si>
  <si>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</si>
  <si>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</si>
  <si>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</si>
  <si>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</si>
  <si>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</si>
  <si>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</si>
  <si>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</si>
  <si>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</si>
  <si>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</si>
  <si>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</si>
  <si>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</si>
  <si>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</si>
  <si>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</si>
  <si>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</si>
  <si>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</si>
  <si>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</si>
  <si>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</si>
  <si>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</si>
  <si>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</si>
  <si>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</si>
  <si>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</si>
  <si>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</si>
  <si>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</si>
  <si>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</si>
  <si>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</si>
  <si>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</si>
  <si>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</si>
  <si>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</si>
  <si>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</si>
  <si>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</si>
  <si>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</si>
  <si>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</si>
  <si>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</si>
  <si>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</si>
  <si>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</si>
  <si>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</si>
  <si>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</si>
  <si>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</si>
  <si>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</si>
  <si>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</si>
  <si>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</si>
  <si>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</si>
  <si>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</si>
  <si>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</si>
  <si>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</si>
  <si>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</si>
  <si>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</si>
  <si>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</si>
  <si>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</si>
  <si>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</si>
  <si>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</si>
  <si>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</si>
  <si>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</si>
  <si>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</si>
  <si>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</si>
  <si>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</si>
  <si>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</si>
  <si>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</si>
  <si>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</si>
  <si>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</si>
  <si>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</si>
  <si>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</si>
  <si>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</si>
  <si>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</si>
  <si>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</si>
  <si>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</si>
  <si>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</si>
  <si>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</si>
  <si>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</si>
  <si>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</si>
  <si>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</si>
  <si>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</si>
  <si>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</si>
  <si>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</si>
  <si>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</si>
  <si>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</si>
  <si>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</si>
  <si>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</si>
  <si>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</si>
  <si>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</si>
  <si>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</si>
  <si>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</si>
  <si>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</si>
  <si>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</si>
  <si>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</si>
  <si>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</si>
  <si>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</si>
  <si>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</si>
  <si>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</si>
  <si>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</si>
  <si>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</si>
  <si>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</si>
  <si>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</si>
  <si>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</si>
  <si>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</si>
  <si>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</si>
  <si>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</si>
  <si>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</si>
  <si>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</si>
  <si>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</si>
  <si>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</si>
  <si>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</si>
  <si>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</si>
  <si>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</si>
  <si>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</si>
  <si>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</si>
  <si>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</si>
  <si>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</si>
  <si>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</si>
  <si>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</si>
  <si>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</si>
  <si>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</si>
  <si>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</si>
  <si>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</si>
  <si>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</si>
  <si>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</si>
  <si>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</si>
  <si>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</si>
  <si>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</si>
  <si>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</si>
  <si>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</si>
  <si>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</si>
  <si>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</si>
  <si>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</si>
  <si>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</si>
  <si>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</si>
  <si>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</si>
  <si>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</si>
  <si>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</si>
  <si>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</si>
  <si>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</si>
  <si>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</si>
  <si>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</si>
  <si>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</si>
  <si>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</si>
  <si>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</si>
  <si>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</si>
  <si>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</si>
  <si>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</si>
  <si>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</si>
  <si>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</si>
  <si>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</si>
  <si>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</si>
  <si>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</si>
  <si>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</si>
  <si>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</si>
  <si>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</si>
  <si>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</si>
  <si>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</si>
  <si>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</si>
  <si>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</si>
  <si>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</si>
  <si>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</si>
  <si>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</si>
  <si>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</si>
  <si>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</si>
  <si>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</si>
  <si>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</si>
  <si>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</si>
  <si>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</si>
  <si>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</si>
  <si>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</si>
  <si>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</si>
  <si>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</si>
  <si>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</si>
  <si>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</si>
  <si>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</si>
  <si>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</si>
  <si>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</si>
  <si>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</si>
  <si>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</si>
  <si>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</si>
  <si>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</si>
  <si>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</si>
  <si>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</si>
  <si>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</si>
  <si>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</si>
  <si>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</si>
  <si>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</si>
  <si>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</si>
  <si>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</si>
  <si>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</si>
  <si>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</si>
  <si>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</si>
  <si>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</si>
  <si>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</si>
  <si>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</si>
  <si>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</si>
  <si>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</si>
  <si>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</si>
  <si>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</si>
  <si>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</si>
  <si>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</si>
  <si>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</si>
  <si>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</si>
  <si>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</si>
  <si>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</si>
  <si>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</si>
  <si>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</si>
  <si>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</si>
  <si>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</si>
  <si>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</si>
  <si>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</si>
  <si>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</si>
  <si>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</si>
  <si>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</si>
  <si>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</si>
  <si>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</si>
  <si>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</si>
  <si>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</si>
  <si>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</si>
  <si>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</si>
  <si>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</si>
  <si>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</si>
  <si>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</si>
  <si>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</si>
  <si>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</si>
  <si>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</si>
  <si>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</si>
  <si>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</si>
  <si>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</si>
  <si>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</si>
  <si>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</si>
  <si>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</si>
  <si>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</si>
  <si>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</si>
  <si>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</si>
  <si>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</si>
  <si>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</si>
  <si>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</si>
  <si>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</si>
  <si>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</si>
  <si>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</si>
  <si>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</si>
  <si>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</si>
  <si>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</si>
  <si>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</si>
  <si>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</si>
  <si>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</si>
  <si>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</si>
  <si>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</si>
  <si>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</si>
  <si>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</si>
  <si>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</si>
  <si>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</si>
  <si>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</si>
  <si>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</si>
  <si>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</si>
  <si>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</si>
  <si>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</si>
  <si>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</si>
  <si>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</si>
  <si>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</si>
  <si>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</si>
  <si>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</si>
  <si>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</si>
  <si>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</si>
  <si>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</si>
  <si>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</si>
  <si>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</si>
  <si>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</si>
  <si>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</si>
  <si>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</si>
  <si>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</si>
  <si>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</si>
  <si>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</si>
  <si>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</si>
  <si>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</si>
  <si>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</si>
  <si>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</si>
  <si>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</si>
  <si>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</si>
  <si>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</si>
  <si>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</si>
  <si>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</si>
  <si>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</si>
  <si>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</si>
  <si>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</si>
  <si>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</si>
  <si>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</si>
  <si>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</si>
  <si>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</si>
  <si>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</si>
  <si>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</si>
  <si>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</si>
  <si>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</si>
  <si>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</si>
  <si>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</si>
  <si>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</si>
  <si>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</si>
  <si>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</si>
  <si>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</si>
  <si>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</si>
  <si>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</si>
  <si>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</si>
  <si>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</si>
  <si>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</si>
  <si>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</si>
  <si>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</si>
  <si>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</si>
  <si>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</si>
  <si>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</si>
  <si>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</si>
  <si>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</si>
  <si>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</si>
  <si>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</si>
  <si>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</si>
  <si>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</si>
  <si>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</si>
  <si>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</si>
  <si>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</si>
  <si>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</si>
  <si>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</si>
  <si>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</si>
  <si>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</si>
  <si>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</si>
  <si>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</si>
  <si>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</si>
  <si>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</si>
  <si>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</si>
  <si>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</si>
  <si>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</si>
  <si>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</si>
  <si>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</si>
  <si>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</si>
  <si>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</si>
  <si>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</si>
  <si>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</si>
  <si>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</si>
  <si>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</si>
  <si>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</si>
  <si>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</si>
  <si>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</si>
  <si>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</si>
  <si>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</si>
  <si>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</si>
  <si>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</si>
  <si>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</si>
  <si>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</si>
  <si>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</si>
  <si>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</si>
  <si>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</si>
  <si>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</si>
  <si>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</si>
  <si>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</si>
  <si>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</si>
  <si>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</si>
  <si>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</si>
  <si>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</si>
  <si>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</si>
  <si>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</si>
  <si>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</si>
  <si>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</si>
  <si>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</si>
  <si>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</si>
  <si>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</si>
  <si>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</si>
  <si>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</si>
  <si>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</si>
  <si>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</si>
  <si>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</si>
  <si>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</si>
  <si>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</si>
  <si>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</si>
  <si>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</si>
  <si>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</si>
  <si>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</si>
  <si>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</si>
  <si>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</si>
  <si>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</si>
  <si>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</si>
  <si>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</si>
  <si>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</si>
  <si>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</si>
  <si>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</si>
  <si>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</si>
  <si>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</si>
  <si>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</si>
  <si>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</si>
  <si>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</si>
  <si>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</si>
  <si>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</si>
  <si>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</si>
  <si>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</si>
  <si>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</si>
  <si>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</si>
  <si>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</si>
  <si>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</si>
  <si>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</si>
  <si>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</si>
  <si>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</si>
  <si>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</si>
  <si>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</si>
  <si>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</si>
  <si>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</si>
  <si>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</si>
  <si>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</si>
  <si>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</si>
  <si>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</si>
  <si>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</si>
  <si>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</si>
  <si>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</si>
  <si>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</si>
  <si>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</si>
  <si>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</si>
  <si>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</si>
  <si>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</si>
  <si>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</si>
  <si>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</si>
  <si>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</si>
  <si>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</si>
  <si>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</si>
  <si>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</si>
  <si>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</si>
  <si>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</si>
  <si>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</si>
  <si>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</si>
  <si>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</si>
  <si>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</si>
  <si>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</si>
  <si>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</si>
  <si>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</si>
  <si>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</si>
  <si>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</si>
  <si>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</si>
  <si>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</si>
  <si>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</si>
  <si>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</si>
  <si>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</si>
  <si>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</si>
  <si>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</si>
  <si>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</si>
  <si>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</si>
  <si>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</si>
  <si>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</si>
  <si>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</si>
  <si>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</si>
  <si>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</si>
  <si>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</si>
  <si>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</si>
  <si>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</si>
  <si>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</si>
  <si>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</si>
  <si>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</si>
  <si>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</si>
  <si>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</si>
  <si>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</si>
  <si>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</si>
  <si>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</si>
  <si>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</si>
  <si>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</si>
  <si>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</si>
  <si>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</si>
  <si>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</si>
  <si>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</si>
  <si>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</si>
  <si>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</si>
  <si>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</si>
  <si>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</si>
  <si>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</si>
  <si>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</si>
  <si>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</si>
  <si>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</si>
  <si>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</si>
  <si>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</si>
  <si>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</si>
  <si>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</si>
  <si>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</si>
  <si>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</si>
  <si>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</si>
  <si>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</si>
  <si>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</si>
  <si>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</si>
  <si>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</si>
  <si>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</si>
  <si>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</si>
  <si>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</si>
  <si>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</si>
  <si>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</si>
  <si>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</si>
  <si>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</si>
  <si>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</si>
  <si>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</si>
  <si>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</si>
  <si>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</si>
  <si>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</si>
  <si>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</si>
  <si>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</si>
  <si>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</si>
  <si>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</si>
  <si>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</si>
  <si>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</si>
  <si>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</si>
  <si>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</si>
  <si>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</si>
  <si>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</si>
  <si>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</si>
  <si>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</si>
  <si>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</si>
  <si>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</si>
  <si>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</si>
  <si>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</si>
  <si>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</si>
  <si>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</si>
  <si>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</si>
  <si>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</si>
  <si>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</si>
  <si>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</si>
  <si>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</si>
  <si>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</si>
  <si>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</si>
  <si>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</si>
  <si>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</si>
  <si>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</si>
  <si>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</si>
  <si>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</si>
  <si>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</si>
  <si>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</si>
  <si>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</si>
  <si>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</si>
  <si>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</si>
  <si>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</si>
  <si>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</si>
  <si>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</si>
  <si>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</si>
  <si>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</si>
  <si>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</si>
  <si>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</si>
  <si>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</si>
  <si>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</si>
  <si>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</si>
  <si>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</si>
  <si>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</si>
  <si>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</si>
  <si>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</si>
  <si>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</si>
  <si>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</si>
  <si>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</si>
  <si>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</si>
  <si>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</si>
  <si>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</si>
  <si>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</si>
  <si>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</si>
  <si>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</si>
  <si>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</si>
  <si>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</si>
  <si>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</si>
  <si>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</si>
  <si>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</si>
  <si>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</si>
  <si>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</si>
  <si>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</si>
  <si>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</si>
  <si>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</si>
  <si>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</si>
  <si>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</si>
  <si>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</si>
  <si>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</si>
  <si>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</si>
  <si>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</si>
  <si>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</si>
  <si>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</si>
  <si>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</si>
  <si>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</si>
  <si>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</si>
  <si>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</si>
  <si>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</si>
  <si>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</si>
  <si>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</si>
  <si>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</si>
  <si>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</si>
  <si>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</si>
  <si>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</si>
  <si>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</si>
  <si>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</si>
  <si>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</si>
  <si>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</si>
  <si>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</si>
  <si>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</si>
  <si>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</si>
  <si>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</si>
  <si>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</si>
  <si>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</si>
  <si>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</si>
  <si>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</si>
  <si>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</si>
  <si>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</si>
  <si>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</si>
  <si>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</si>
  <si>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</si>
  <si>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</si>
  <si>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</si>
  <si>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</si>
  <si>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</si>
  <si>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</si>
  <si>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</si>
  <si>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</si>
  <si>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</si>
  <si>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</si>
  <si>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</si>
  <si>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</si>
  <si>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</si>
  <si>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</si>
  <si>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</si>
  <si>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</si>
  <si>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</si>
  <si>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</si>
  <si>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</si>
  <si>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</si>
  <si>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</si>
  <si>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</si>
  <si>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</si>
  <si>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</si>
  <si>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</si>
  <si>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</si>
  <si>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</si>
  <si>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</si>
  <si>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</si>
  <si>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</si>
  <si>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</si>
  <si>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</si>
  <si>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</si>
  <si>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</si>
  <si>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</si>
  <si>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</si>
  <si>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</si>
  <si>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</si>
  <si>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</si>
  <si>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</si>
  <si>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</si>
  <si>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</si>
  <si>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</si>
  <si>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</si>
  <si>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</si>
  <si>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</si>
  <si>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</si>
  <si>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</si>
  <si>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</si>
  <si>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</si>
  <si>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</si>
  <si>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</si>
  <si>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</si>
  <si>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</si>
  <si>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</si>
  <si>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</si>
  <si>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</si>
  <si>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</si>
  <si>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</si>
  <si>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</si>
  <si>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</si>
  <si>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</si>
  <si>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</si>
  <si>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</si>
  <si>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</si>
  <si>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</si>
  <si>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</si>
  <si>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</si>
  <si>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</si>
  <si>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</si>
  <si>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</si>
  <si>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</si>
  <si>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</si>
  <si>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</si>
  <si>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</si>
  <si>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</si>
  <si>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</si>
  <si>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</si>
  <si>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</si>
  <si>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</si>
  <si>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</si>
  <si>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</si>
  <si>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</si>
  <si>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</si>
  <si>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</si>
  <si>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</si>
  <si>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</si>
  <si>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</si>
  <si>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</si>
  <si>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</si>
  <si>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</si>
  <si>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</si>
  <si>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</si>
  <si>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</si>
  <si>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</si>
  <si>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</si>
  <si>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</si>
  <si>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</si>
  <si>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</si>
  <si>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</si>
  <si>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</si>
  <si>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</si>
  <si>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</si>
  <si>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</si>
  <si>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</si>
  <si>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</si>
  <si>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</si>
  <si>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</si>
  <si>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</si>
  <si>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</si>
  <si>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</si>
  <si>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</si>
  <si>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</si>
  <si>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</si>
  <si>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</si>
  <si>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</si>
  <si>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</si>
  <si>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</si>
  <si>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</si>
  <si>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</si>
  <si>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</si>
  <si>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</si>
  <si>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</si>
  <si>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</si>
  <si>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</si>
  <si>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</si>
  <si>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</si>
  <si>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</si>
  <si>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</si>
  <si>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</si>
  <si>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</si>
  <si>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</si>
  <si>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</si>
  <si>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</si>
  <si>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</si>
  <si>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</si>
  <si>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</si>
  <si>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</si>
  <si>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</si>
  <si>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</si>
  <si>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</si>
  <si>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</si>
  <si>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</si>
  <si>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</si>
  <si>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</si>
  <si>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</si>
  <si>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</si>
  <si>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</si>
  <si>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</si>
  <si>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</si>
  <si>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</si>
  <si>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</si>
  <si>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</si>
  <si>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</si>
  <si>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</si>
  <si>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</si>
  <si>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</si>
  <si>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</si>
  <si>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</si>
  <si>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</si>
  <si>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</si>
  <si>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</si>
  <si>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</si>
  <si>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</si>
  <si>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</si>
  <si>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</si>
  <si>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</si>
  <si>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</si>
  <si>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</si>
  <si>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</si>
  <si>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</si>
  <si>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</si>
  <si>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</si>
  <si>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</si>
  <si>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</si>
  <si>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</si>
  <si>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</si>
  <si>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</si>
  <si>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</si>
  <si>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</si>
  <si>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</si>
  <si>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</si>
  <si>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</si>
  <si>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</si>
  <si>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</si>
  <si>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</si>
  <si>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</si>
  <si>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</si>
  <si>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</si>
  <si>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</si>
  <si>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</si>
  <si>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</si>
  <si>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</si>
  <si>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</si>
  <si>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</si>
  <si>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</si>
  <si>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</si>
  <si>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</si>
  <si>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</si>
  <si>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</si>
  <si>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</si>
  <si>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</si>
  <si>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</si>
  <si>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</si>
  <si>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</si>
  <si>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</si>
  <si>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</si>
  <si>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</si>
  <si>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</si>
  <si>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</si>
  <si>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</si>
  <si>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</si>
  <si>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</si>
  <si>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</si>
  <si>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</si>
  <si>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</si>
  <si>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</si>
  <si>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</si>
  <si>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</si>
  <si>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</si>
  <si>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</si>
  <si>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</si>
  <si>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</si>
  <si>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</si>
  <si>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</si>
  <si>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</si>
  <si>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</si>
  <si>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</si>
  <si>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</si>
  <si>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</si>
  <si>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</si>
  <si>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</si>
  <si>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</si>
  <si>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</si>
  <si>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</si>
  <si>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</si>
  <si>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</si>
  <si>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</si>
  <si>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</si>
  <si>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</si>
  <si>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</si>
  <si>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</si>
  <si>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</si>
  <si>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</si>
  <si>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</si>
  <si>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</si>
  <si>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</si>
  <si>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</si>
  <si>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</si>
  <si>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</si>
  <si>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</si>
  <si>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</si>
  <si>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</si>
  <si>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</si>
  <si>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</si>
  <si>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</si>
  <si>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</si>
  <si>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</si>
  <si>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</si>
  <si>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</si>
  <si>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</si>
  <si>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</si>
  <si>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</si>
  <si>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</si>
  <si>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</si>
  <si>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</si>
  <si>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</si>
  <si>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</si>
  <si>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</si>
  <si>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</si>
  <si>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</si>
  <si>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</si>
  <si>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</si>
  <si>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</si>
  <si>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</si>
  <si>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</si>
  <si>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</si>
  <si>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</si>
  <si>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</si>
  <si>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</si>
  <si>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</si>
  <si>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</si>
  <si>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</si>
  <si>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</si>
  <si>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</si>
  <si>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</si>
  <si>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</si>
  <si>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</si>
  <si>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</si>
  <si>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</si>
  <si>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</si>
  <si>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</si>
  <si>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</si>
  <si>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</si>
  <si>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</si>
  <si>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</si>
  <si>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</si>
  <si>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</si>
  <si>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</si>
  <si>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</si>
  <si>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</si>
  <si>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</si>
  <si>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</si>
  <si>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</si>
  <si>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</si>
  <si>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</si>
  <si>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</si>
  <si>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</si>
  <si>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</si>
  <si>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</si>
  <si>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</si>
  <si>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</si>
  <si>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</si>
  <si>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</si>
  <si>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</si>
  <si>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</si>
  <si>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</si>
  <si>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</si>
  <si>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</si>
  <si>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</si>
  <si>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</si>
  <si>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</si>
  <si>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</si>
  <si>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</si>
  <si>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</si>
  <si>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</si>
  <si>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</si>
  <si>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</si>
  <si>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</si>
  <si>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</si>
  <si>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</si>
  <si>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</si>
  <si>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</si>
  <si>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</si>
  <si>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</si>
  <si>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</si>
  <si>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</si>
  <si>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</si>
  <si>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</si>
  <si>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</si>
  <si>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</si>
  <si>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</si>
  <si>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</si>
  <si>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</si>
  <si>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</si>
  <si>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</si>
  <si>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</si>
  <si>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</si>
  <si>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</si>
  <si>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</si>
  <si>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</si>
  <si>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</si>
  <si>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</si>
  <si>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</si>
  <si>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</si>
  <si>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</si>
  <si>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</si>
  <si>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</si>
  <si>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</si>
  <si>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</si>
  <si>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</si>
  <si>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</si>
  <si>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</si>
  <si>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</si>
  <si>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</si>
  <si>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</si>
  <si>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</si>
  <si>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</si>
  <si>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</si>
  <si>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</si>
  <si>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</si>
  <si>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</si>
  <si>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</si>
  <si>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</si>
  <si>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</si>
  <si>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</si>
  <si>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</si>
  <si>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</si>
  <si>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</si>
  <si>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</si>
  <si>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</si>
  <si>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</si>
  <si>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</si>
  <si>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</si>
  <si>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</si>
  <si>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</si>
  <si>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</si>
  <si>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</si>
  <si>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</si>
  <si>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</si>
  <si>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</si>
  <si>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</si>
  <si>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</si>
  <si>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</si>
  <si>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</si>
  <si>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</si>
  <si>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</si>
  <si>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</si>
  <si>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</si>
  <si>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</si>
  <si>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</si>
  <si>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</si>
  <si>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</si>
  <si>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</si>
  <si>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</si>
  <si>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</si>
  <si>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</si>
  <si>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</si>
  <si>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</si>
  <si>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</si>
  <si>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</si>
  <si>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</si>
  <si>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</si>
  <si>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</si>
  <si>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</si>
  <si>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</si>
  <si>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</si>
  <si>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</si>
  <si>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</si>
  <si>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</si>
  <si>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</si>
  <si>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</si>
  <si>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</si>
  <si>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</si>
  <si>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</si>
  <si>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</si>
  <si>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</si>
  <si>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</si>
  <si>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</si>
  <si>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</si>
  <si>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</si>
  <si>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</si>
  <si>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</si>
  <si>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</si>
  <si>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</si>
  <si>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</si>
  <si>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</si>
  <si>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</si>
  <si>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</si>
  <si>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</si>
  <si>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</si>
  <si>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</si>
  <si>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</si>
  <si>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</si>
  <si>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</si>
  <si>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</si>
  <si>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</si>
  <si>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</si>
  <si>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</si>
  <si>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</si>
  <si>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</si>
  <si>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</si>
  <si>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</si>
  <si>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</si>
  <si>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</si>
  <si>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</si>
  <si>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</si>
  <si>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</si>
  <si>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</si>
  <si>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</si>
  <si>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</si>
  <si>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</si>
  <si>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</si>
  <si>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</si>
  <si>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</si>
  <si>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</si>
  <si>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</si>
  <si>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</si>
  <si>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</si>
  <si>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</si>
  <si>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</si>
  <si>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</si>
  <si>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</si>
  <si>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</si>
  <si>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</si>
  <si>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</si>
  <si>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</si>
  <si>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</si>
  <si>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</si>
  <si>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</si>
  <si>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</si>
  <si>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</si>
  <si>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</si>
  <si>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</si>
  <si>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</si>
  <si>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</si>
  <si>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</si>
  <si>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</si>
  <si>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</si>
  <si>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</si>
  <si>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</si>
  <si>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</si>
  <si>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</si>
  <si>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</si>
  <si>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</si>
  <si>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</si>
  <si>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</si>
  <si>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</si>
  <si>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</si>
  <si>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</si>
  <si>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</si>
  <si>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</si>
  <si>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</si>
  <si>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</si>
  <si>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</si>
  <si>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</si>
  <si>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</si>
  <si>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</si>
  <si>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</si>
  <si>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</si>
  <si>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</si>
  <si>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</si>
  <si>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</si>
  <si>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</si>
  <si>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</si>
  <si>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</si>
  <si>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</si>
  <si>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</si>
  <si>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</si>
  <si>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</si>
  <si>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</si>
  <si>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</si>
  <si>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</si>
  <si>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</si>
  <si>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</si>
  <si>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</si>
  <si>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</si>
  <si>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</si>
  <si>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</si>
  <si>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</si>
  <si>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</si>
  <si>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</si>
  <si>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</si>
  <si>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</si>
  <si>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</si>
  <si>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</si>
  <si>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</si>
  <si>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</si>
  <si>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</si>
  <si>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</si>
  <si>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</si>
  <si>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</si>
  <si>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</si>
  <si>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</si>
  <si>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</si>
  <si>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</si>
  <si>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</si>
  <si>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</si>
  <si>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</si>
  <si>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</si>
  <si>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</si>
  <si>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</si>
  <si>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</si>
  <si>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</si>
  <si>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</si>
  <si>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</si>
  <si>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</si>
  <si>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</si>
  <si>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</si>
  <si>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</si>
  <si>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</si>
  <si>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</si>
  <si>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</si>
  <si>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</si>
  <si>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</si>
  <si>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</si>
  <si>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</si>
  <si>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</si>
  <si>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</si>
  <si>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</si>
  <si>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</si>
  <si>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</si>
  <si>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</si>
  <si>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</si>
  <si>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</si>
  <si>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</si>
  <si>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</si>
  <si>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</si>
  <si>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</si>
  <si>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</si>
  <si>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</si>
  <si>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</si>
  <si>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</si>
  <si>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</si>
  <si>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</si>
  <si>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</si>
  <si>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</si>
  <si>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</si>
  <si>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</si>
  <si>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</si>
  <si>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</si>
  <si>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</si>
  <si>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</si>
  <si>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</si>
  <si>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</si>
  <si>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</si>
  <si>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</si>
  <si>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</si>
  <si>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</si>
  <si>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</si>
  <si>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</si>
  <si>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</si>
  <si>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</si>
  <si>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</si>
  <si>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</si>
  <si>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</si>
  <si>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</si>
  <si>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</si>
  <si>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</si>
  <si>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</si>
  <si>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</si>
  <si>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</si>
  <si>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</si>
  <si>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</si>
  <si>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</si>
  <si>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</si>
  <si>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</si>
  <si>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</si>
  <si>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</si>
  <si>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</si>
  <si>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</si>
  <si>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</si>
  <si>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</si>
  <si>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</si>
  <si>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</si>
  <si>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</si>
  <si>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</si>
  <si>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</si>
  <si>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</si>
  <si>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</si>
  <si>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</si>
  <si>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</si>
  <si>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</si>
  <si>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</si>
  <si>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</si>
  <si>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</si>
  <si>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</si>
  <si>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</si>
  <si>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</si>
  <si>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</si>
  <si>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</si>
  <si>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</si>
  <si>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</si>
  <si>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</si>
  <si>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</si>
  <si>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</si>
  <si>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</si>
  <si>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</si>
  <si>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</si>
  <si>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</si>
  <si>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</si>
  <si>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</si>
  <si>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</si>
  <si>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</si>
  <si>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</si>
  <si>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</si>
  <si>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</si>
  <si>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</si>
  <si>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</si>
  <si>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</si>
  <si>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</si>
  <si>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</si>
  <si>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</si>
  <si>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</si>
  <si>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</si>
  <si>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</si>
  <si>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</si>
  <si>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</si>
  <si>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</si>
  <si>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</si>
  <si>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</si>
  <si>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</si>
  <si>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</si>
  <si>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</si>
  <si>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</si>
  <si>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</si>
  <si>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</si>
  <si>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</si>
  <si>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</si>
  <si>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</si>
  <si>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</si>
  <si>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</si>
  <si>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</si>
  <si>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</si>
  <si>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</si>
  <si>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</si>
  <si>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</si>
  <si>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</si>
  <si>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</si>
  <si>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</si>
  <si>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</si>
  <si>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</si>
  <si>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</si>
  <si>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</si>
  <si>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</si>
  <si>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</si>
  <si>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</si>
  <si>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</si>
  <si>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</si>
  <si>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</si>
  <si>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</si>
  <si>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</si>
  <si>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</si>
  <si>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</si>
  <si>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</si>
  <si>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</si>
  <si>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</si>
  <si>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</si>
  <si>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</si>
  <si>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</si>
  <si>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</si>
  <si>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</si>
  <si>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</si>
  <si>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</si>
  <si>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</si>
  <si>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</si>
  <si>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</si>
  <si>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</si>
  <si>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</si>
  <si>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</si>
  <si>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</si>
  <si>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</si>
  <si>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</si>
  <si>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</si>
  <si>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</si>
  <si>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</si>
  <si>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</si>
  <si>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</si>
  <si>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</si>
  <si>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</si>
  <si>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</si>
  <si>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</si>
  <si>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</si>
  <si>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</si>
  <si>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</si>
  <si>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</si>
  <si>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</si>
  <si>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</si>
  <si>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</si>
  <si>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</si>
  <si>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</si>
  <si>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</si>
  <si>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</si>
  <si>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</si>
  <si>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</si>
  <si>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</si>
  <si>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</si>
  <si>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</si>
  <si>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</si>
  <si>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</si>
  <si>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</si>
  <si>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</si>
  <si>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</si>
  <si>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</si>
  <si>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</si>
  <si>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</si>
  <si>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</si>
  <si>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</si>
  <si>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</si>
  <si>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</si>
  <si>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</si>
  <si>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</si>
  <si>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</si>
  <si>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</si>
  <si>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</si>
  <si>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</si>
  <si>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</si>
  <si>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</si>
  <si>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</si>
  <si>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</si>
  <si>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</si>
  <si>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</si>
  <si>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</si>
  <si>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</si>
  <si>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</si>
  <si>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</si>
  <si>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</si>
  <si>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</si>
  <si>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</si>
  <si>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</si>
  <si>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</si>
  <si>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</si>
  <si>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</si>
  <si>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</si>
  <si>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</si>
  <si>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</si>
  <si>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</si>
  <si>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</si>
  <si>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</si>
  <si>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</si>
  <si>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</si>
  <si>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</si>
  <si>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</si>
  <si>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</si>
  <si>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</si>
  <si>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</si>
  <si>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</si>
  <si>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</si>
  <si>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</si>
  <si>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</si>
  <si>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</si>
  <si>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</si>
  <si>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</si>
  <si>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</si>
  <si>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</si>
  <si>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</si>
  <si>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</si>
  <si>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</si>
  <si>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</si>
  <si>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</si>
  <si>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</si>
  <si>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</si>
  <si>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</si>
  <si>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</si>
  <si>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</si>
  <si>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</si>
  <si>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</si>
  <si>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</si>
  <si>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</si>
  <si>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</si>
  <si>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</si>
  <si>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</si>
  <si>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</si>
  <si>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</si>
  <si>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</si>
  <si>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</si>
  <si>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</si>
  <si>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</si>
  <si>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</si>
  <si>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</si>
  <si>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</si>
  <si>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</si>
  <si>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</si>
  <si>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</si>
  <si>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</si>
  <si>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</si>
  <si>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</si>
  <si>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</si>
  <si>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</si>
  <si>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</si>
  <si>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</si>
  <si>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</si>
  <si>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</si>
  <si>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</si>
  <si>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</si>
  <si>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</si>
  <si>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</si>
  <si>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</si>
  <si>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</si>
  <si>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</si>
  <si>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</si>
  <si>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</si>
  <si>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</si>
  <si>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</si>
  <si>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</si>
  <si>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</si>
  <si>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</si>
  <si>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</si>
  <si>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</si>
  <si>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</si>
  <si>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</si>
  <si>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</si>
  <si>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</si>
  <si>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</si>
  <si>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</si>
  <si>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</si>
  <si>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</si>
  <si>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</si>
  <si>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</si>
  <si>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</si>
  <si>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</si>
  <si>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</si>
  <si>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</si>
  <si>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</si>
  <si>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</si>
  <si>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</si>
  <si>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</si>
  <si>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</si>
  <si>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</si>
  <si>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</si>
  <si>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</si>
  <si>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</si>
  <si>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</si>
  <si>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</si>
  <si>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</si>
  <si>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</si>
  <si>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</si>
  <si>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</si>
  <si>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</si>
  <si>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</si>
  <si>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</si>
  <si>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</si>
  <si>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</si>
  <si>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</si>
  <si>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</si>
  <si>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</si>
  <si>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</si>
  <si>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</si>
  <si>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</si>
  <si>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</si>
  <si>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</si>
  <si>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</si>
  <si>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</si>
  <si>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</si>
  <si>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</si>
  <si>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</si>
  <si>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</si>
  <si>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</si>
  <si>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</si>
  <si>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</si>
  <si>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</si>
  <si>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</si>
  <si>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</si>
  <si>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</si>
  <si>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</si>
  <si>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</si>
  <si>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</si>
  <si>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</si>
  <si>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</si>
  <si>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</si>
  <si>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</si>
  <si>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</si>
  <si>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</si>
  <si>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</si>
  <si>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</si>
  <si>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</si>
  <si>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</si>
  <si>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</si>
  <si>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</si>
  <si>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</si>
  <si>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</si>
  <si>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</si>
  <si>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</si>
  <si>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</si>
  <si>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</si>
  <si>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</si>
  <si>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</si>
  <si>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</si>
  <si>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</si>
  <si>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</si>
  <si>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</si>
  <si>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</si>
  <si>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</si>
  <si>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</si>
  <si>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</si>
  <si>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</si>
  <si>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</si>
  <si>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</si>
  <si>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</si>
  <si>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</si>
  <si>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</si>
  <si>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</si>
  <si>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</si>
  <si>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</si>
  <si>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</si>
  <si>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</si>
  <si>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</si>
  <si>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</si>
  <si>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</si>
  <si>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</si>
  <si>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</si>
  <si>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</si>
  <si>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</si>
  <si>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</si>
  <si>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</si>
  <si>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</si>
  <si>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</si>
  <si>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</si>
  <si>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</si>
  <si>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</si>
  <si>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</si>
  <si>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</si>
  <si>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</si>
  <si>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</si>
  <si>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</si>
  <si>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</si>
  <si>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</si>
  <si>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</si>
  <si>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</si>
  <si>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</si>
  <si>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</si>
  <si>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</si>
  <si>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</si>
  <si>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</si>
  <si>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</si>
  <si>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</si>
  <si>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</si>
  <si>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</si>
  <si>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</si>
  <si>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</si>
  <si>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</si>
  <si>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</si>
  <si>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</si>
  <si>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</si>
  <si>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</si>
  <si>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</si>
  <si>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</si>
  <si>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</si>
  <si>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</si>
  <si>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</si>
  <si>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</si>
  <si>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</si>
  <si>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</si>
  <si>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</si>
  <si>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</si>
  <si>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</si>
  <si>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</si>
  <si>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</si>
  <si>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</si>
  <si>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</si>
  <si>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</si>
  <si>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</si>
  <si>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</si>
  <si>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</si>
  <si>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</si>
  <si>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</si>
  <si>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</si>
  <si>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</si>
  <si>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</si>
  <si>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</si>
  <si>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</si>
  <si>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</si>
  <si>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</si>
  <si>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</si>
  <si>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</si>
  <si>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</si>
  <si>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</si>
  <si>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</si>
  <si>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</si>
  <si>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</si>
  <si>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</si>
  <si>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</si>
  <si>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</si>
  <si>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</si>
  <si>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</si>
  <si>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</si>
  <si>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</si>
  <si>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</si>
  <si>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</si>
  <si>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</si>
  <si>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</si>
  <si>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</si>
  <si>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</si>
  <si>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</si>
  <si>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</si>
  <si>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</si>
  <si>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</si>
  <si>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</si>
  <si>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</si>
  <si>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</si>
  <si>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</si>
  <si>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</si>
  <si>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</si>
  <si>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</si>
  <si>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</si>
  <si>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</si>
  <si>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</si>
  <si>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</si>
  <si>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</si>
  <si>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</si>
  <si>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</si>
  <si>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</si>
  <si>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</si>
  <si>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</si>
  <si>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</si>
  <si>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</si>
  <si>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</si>
  <si>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</si>
  <si>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</si>
  <si>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</si>
  <si>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</si>
  <si>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</si>
  <si>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</si>
  <si>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</si>
  <si>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</si>
  <si>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</si>
  <si>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</si>
  <si>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</si>
  <si>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</si>
  <si>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</si>
  <si>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</si>
  <si>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</si>
  <si>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</si>
  <si>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</si>
  <si>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</si>
  <si>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</si>
  <si>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</si>
  <si>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</si>
  <si>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</si>
  <si>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</si>
  <si>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</si>
  <si>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</si>
  <si>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</si>
  <si>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</si>
  <si>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</si>
  <si>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</si>
  <si>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</si>
  <si>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</si>
  <si>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</si>
  <si>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</si>
  <si>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</si>
  <si>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</si>
  <si>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</si>
  <si>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</si>
  <si>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</si>
  <si>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</si>
  <si>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</si>
  <si>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</si>
  <si>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</si>
  <si>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</si>
  <si>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</si>
  <si>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</si>
  <si>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</si>
  <si>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</si>
  <si>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</si>
  <si>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</si>
  <si>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</si>
  <si>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</si>
  <si>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</si>
  <si>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</si>
  <si>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</si>
  <si>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</si>
  <si>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</si>
  <si>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</si>
  <si>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</si>
  <si>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</si>
  <si>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</si>
  <si>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</si>
  <si>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</si>
  <si>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</si>
  <si>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</si>
  <si>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</si>
  <si>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</si>
  <si>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</si>
  <si>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</si>
  <si>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</si>
  <si>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</si>
  <si>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</si>
  <si>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</si>
  <si>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</si>
  <si>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</si>
  <si>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</si>
  <si>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</si>
  <si>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</si>
  <si>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</si>
  <si>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</si>
  <si>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</si>
  <si>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</si>
  <si>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</si>
  <si>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</si>
  <si>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</si>
  <si>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</si>
  <si>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</si>
  <si>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</si>
  <si>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</si>
  <si>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</si>
  <si>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</si>
  <si>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</si>
  <si>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</si>
  <si>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</si>
  <si>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</si>
  <si>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</si>
  <si>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</si>
  <si>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</si>
  <si>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</si>
  <si>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</si>
  <si>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</si>
  <si>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</si>
  <si>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</si>
  <si>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</si>
  <si>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</si>
  <si>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</si>
  <si>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</si>
  <si>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</si>
  <si>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</si>
  <si>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</si>
  <si>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</si>
  <si>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</si>
  <si>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</si>
  <si>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</si>
  <si>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</si>
  <si>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</si>
  <si>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</si>
  <si>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</si>
  <si>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</si>
  <si>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</si>
  <si>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</si>
  <si>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</si>
  <si>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</si>
  <si>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</si>
  <si>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</si>
  <si>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</si>
  <si>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</si>
  <si>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</si>
  <si>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</si>
  <si>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</si>
  <si>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</si>
  <si>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</si>
  <si>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</si>
  <si>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</si>
  <si>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</si>
  <si>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</si>
  <si>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</si>
  <si>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</si>
  <si>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</si>
  <si>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</si>
  <si>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</si>
  <si>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</si>
  <si>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</si>
  <si>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</si>
  <si>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</si>
  <si>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</si>
  <si>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</si>
  <si>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</si>
  <si>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</si>
  <si>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</si>
  <si>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</si>
  <si>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</si>
  <si>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</si>
  <si>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</si>
  <si>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</si>
  <si>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</si>
  <si>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</si>
  <si>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</si>
  <si>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</si>
  <si>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</si>
  <si>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</si>
  <si>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</si>
  <si>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</si>
  <si>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</si>
  <si>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</si>
  <si>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</si>
  <si>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</si>
  <si>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</si>
  <si>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</si>
  <si>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</si>
  <si>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</si>
  <si>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</si>
  <si>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</si>
  <si>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</si>
  <si>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</si>
  <si>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</si>
  <si>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</si>
  <si>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</si>
  <si>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</si>
  <si>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</si>
  <si>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</si>
  <si>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</si>
  <si>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</si>
  <si>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</si>
  <si>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</si>
  <si>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</si>
  <si>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</si>
  <si>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</si>
  <si>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</si>
  <si>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</si>
  <si>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</si>
  <si>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</si>
  <si>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</si>
  <si>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</si>
  <si>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</si>
  <si>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</si>
  <si>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</si>
  <si>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</si>
  <si>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</si>
  <si>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</si>
  <si>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</si>
  <si>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</si>
  <si>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</si>
  <si>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</si>
  <si>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</si>
  <si>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</si>
  <si>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</si>
  <si>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</si>
  <si>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</si>
  <si>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</si>
  <si>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</si>
  <si>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</si>
  <si>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</si>
  <si>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</si>
  <si>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</si>
  <si>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</si>
  <si>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</si>
  <si>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</si>
  <si>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</si>
  <si>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</si>
  <si>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</si>
  <si>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</si>
  <si>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</si>
  <si>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</si>
  <si>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</si>
  <si>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</si>
  <si>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</si>
  <si>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</si>
  <si>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</si>
  <si>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</si>
  <si>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</si>
  <si>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</si>
  <si>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</si>
  <si>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</si>
  <si>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</si>
  <si>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</si>
  <si>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</si>
  <si>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</si>
  <si>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</si>
  <si>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</si>
  <si>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</si>
  <si>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</si>
  <si>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</si>
  <si>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</si>
  <si>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</si>
  <si>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</si>
  <si>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</si>
  <si>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</si>
  <si>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</si>
  <si>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</si>
  <si>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</si>
  <si>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</si>
  <si>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</si>
  <si>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</si>
  <si>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</si>
  <si>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</si>
  <si>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</si>
  <si>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</si>
  <si>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</si>
  <si>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</si>
  <si>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</si>
  <si>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</si>
  <si>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</si>
  <si>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</si>
  <si>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</si>
  <si>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</si>
  <si>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</si>
  <si>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</si>
  <si>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</si>
  <si>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</si>
  <si>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</si>
  <si>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</si>
  <si>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</si>
  <si>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</si>
  <si>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</si>
  <si>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</si>
  <si>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</si>
  <si>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</si>
  <si>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</si>
  <si>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</si>
  <si>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</si>
  <si>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</si>
  <si>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</si>
  <si>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</si>
  <si>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</si>
  <si>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</si>
  <si>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</si>
  <si>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</si>
  <si>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</si>
  <si>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</si>
  <si>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</si>
  <si>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</si>
  <si>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</si>
  <si>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</si>
  <si>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</si>
  <si>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</si>
  <si>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</si>
  <si>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</si>
  <si>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</si>
  <si>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</si>
  <si>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</si>
  <si>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</si>
  <si>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</si>
  <si>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</si>
  <si>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</si>
  <si>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</si>
  <si>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</si>
  <si>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</si>
  <si>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</si>
  <si>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</si>
  <si>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</si>
  <si>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</si>
  <si>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</si>
  <si>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</si>
  <si>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</si>
  <si>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</si>
  <si>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</si>
  <si>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</si>
  <si>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</si>
  <si>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</si>
  <si>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</si>
  <si>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</si>
  <si>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</si>
  <si>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</si>
  <si>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</si>
  <si>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</si>
  <si>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</si>
  <si>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</si>
  <si>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</si>
  <si>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</si>
  <si>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</si>
  <si>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</si>
  <si>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</si>
  <si>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</si>
  <si>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</si>
  <si>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</si>
  <si>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</si>
  <si>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</si>
  <si>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</si>
  <si>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</si>
  <si>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</si>
  <si>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</si>
  <si>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</si>
  <si>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</si>
  <si>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</si>
  <si>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</si>
  <si>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</si>
  <si>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</si>
  <si>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</si>
  <si>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</si>
  <si>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</si>
  <si>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</si>
  <si>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</si>
  <si>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</si>
  <si>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</si>
  <si>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</si>
  <si>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</si>
  <si>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</si>
  <si>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</si>
  <si>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</si>
  <si>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</si>
  <si>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</si>
  <si>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</si>
  <si>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</si>
  <si>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</si>
  <si>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</si>
  <si>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</si>
  <si>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</si>
  <si>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</si>
  <si>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</si>
  <si>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</si>
  <si>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</si>
  <si>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</si>
  <si>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</si>
  <si>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</si>
  <si>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</si>
  <si>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</si>
  <si>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</si>
  <si>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</si>
  <si>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</si>
  <si>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</si>
  <si>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</si>
  <si>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</si>
  <si>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</si>
  <si>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</si>
  <si>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</si>
  <si>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</si>
  <si>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</si>
  <si>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</si>
  <si>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</si>
  <si>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</si>
  <si>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</si>
  <si>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</si>
  <si>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</si>
  <si>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</si>
  <si>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</si>
  <si>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</si>
  <si>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</si>
  <si>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</si>
  <si>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</si>
  <si>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</si>
  <si>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</si>
  <si>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</si>
  <si>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</si>
  <si>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</si>
  <si>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</si>
  <si>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</si>
  <si>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</si>
  <si>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</si>
  <si>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</si>
  <si>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</si>
  <si>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</si>
  <si>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</si>
  <si>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</si>
  <si>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</si>
  <si>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</si>
  <si>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</si>
  <si>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</si>
  <si>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</si>
  <si>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</si>
  <si>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</si>
  <si>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</si>
  <si>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</si>
  <si>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</si>
  <si>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</si>
  <si>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</si>
  <si>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</si>
  <si>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</si>
  <si>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</si>
  <si>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</si>
  <si>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</si>
  <si>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</si>
  <si>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</si>
  <si>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</si>
  <si>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</si>
  <si>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</si>
  <si>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</si>
  <si>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</si>
  <si>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</si>
  <si>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</si>
  <si>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</si>
  <si>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</si>
  <si>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</si>
  <si>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</si>
  <si>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</si>
  <si>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</si>
  <si>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</si>
  <si>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</si>
  <si>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</si>
  <si>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</si>
  <si>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</si>
  <si>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</si>
  <si>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</si>
  <si>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</si>
  <si>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</si>
  <si>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</si>
  <si>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</si>
  <si>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</si>
  <si>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</si>
  <si>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</si>
  <si>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</si>
  <si>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</si>
  <si>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</si>
  <si>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</si>
  <si>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</si>
  <si>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</si>
  <si>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</si>
  <si>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</si>
  <si>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</si>
  <si>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</si>
  <si>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</si>
  <si>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</si>
  <si>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</si>
  <si>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</si>
  <si>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</si>
  <si>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</si>
  <si>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</si>
  <si>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</si>
  <si>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</si>
  <si>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</si>
  <si>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</si>
  <si>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</si>
  <si>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</si>
  <si>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</si>
  <si>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</si>
  <si>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</si>
  <si>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</si>
  <si>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</si>
  <si>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</si>
  <si>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</si>
  <si>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</si>
  <si>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</si>
  <si>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</si>
  <si>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</si>
  <si>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</si>
  <si>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</si>
  <si>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</si>
  <si>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</si>
  <si>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</si>
  <si>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</si>
  <si>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</si>
  <si>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</si>
  <si>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</si>
  <si>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</si>
  <si>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</si>
  <si>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</si>
  <si>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</si>
  <si>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</si>
  <si>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</si>
  <si>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</si>
  <si>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</si>
  <si>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</si>
  <si>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</si>
  <si>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</si>
  <si>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</si>
  <si>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</si>
  <si>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</si>
  <si>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</si>
  <si>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</si>
  <si>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</si>
  <si>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</si>
  <si>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</si>
  <si>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</si>
  <si>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</si>
  <si>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</si>
  <si>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</si>
  <si>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</si>
  <si>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</si>
  <si>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</si>
  <si>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</si>
  <si>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</si>
  <si>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</si>
  <si>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</si>
  <si>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</si>
  <si>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</si>
  <si>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</si>
  <si>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</si>
  <si>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</si>
  <si>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</si>
  <si>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</si>
  <si>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</si>
  <si>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</si>
  <si>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</si>
  <si>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</si>
  <si>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</si>
  <si>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</si>
  <si>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</si>
  <si>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</si>
  <si>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</si>
  <si>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</si>
  <si>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</si>
  <si>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</si>
  <si>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</si>
  <si>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</si>
  <si>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</si>
  <si>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</si>
  <si>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</si>
  <si>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</si>
  <si>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</si>
  <si>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</si>
  <si>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</si>
  <si>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</si>
  <si>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</si>
  <si>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</si>
  <si>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</si>
  <si>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</si>
  <si>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</si>
  <si>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</si>
  <si>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</si>
  <si>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</si>
  <si>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</si>
  <si>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</si>
  <si>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</si>
  <si>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</si>
  <si>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</si>
  <si>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</si>
  <si>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</si>
  <si>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</si>
  <si>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</si>
  <si>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</si>
  <si>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</si>
  <si>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</si>
  <si>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</si>
  <si>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</si>
  <si>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</si>
  <si>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</si>
  <si>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</si>
  <si>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</si>
  <si>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</si>
  <si>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</si>
  <si>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</si>
  <si>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</si>
  <si>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</si>
  <si>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</si>
  <si>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</si>
  <si>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</si>
  <si>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</si>
  <si>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</si>
  <si>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</si>
  <si>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</si>
  <si>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</si>
  <si>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</si>
  <si>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</si>
  <si>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</si>
  <si>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</si>
  <si>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</si>
  <si>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</si>
  <si>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</si>
  <si>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</si>
  <si>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</si>
  <si>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</si>
  <si>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</si>
  <si>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</si>
  <si>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</si>
  <si>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</si>
  <si>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</si>
  <si>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</si>
  <si>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</si>
  <si>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</si>
  <si>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</si>
  <si>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</si>
  <si>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</si>
  <si>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</si>
  <si>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</si>
  <si>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</si>
  <si>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</si>
  <si>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</si>
  <si>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</si>
  <si>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</si>
  <si>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</si>
  <si>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</si>
  <si>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</si>
  <si>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</si>
  <si>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</si>
  <si>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</si>
  <si>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</si>
  <si>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</si>
  <si>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</si>
  <si>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</si>
  <si>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</si>
  <si>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</si>
  <si>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</si>
  <si>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</si>
  <si>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</si>
  <si>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</si>
  <si>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</si>
  <si>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</si>
  <si>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</si>
  <si>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</si>
  <si>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</si>
  <si>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</si>
  <si>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</si>
  <si>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</si>
  <si>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</si>
  <si>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</si>
  <si>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</si>
  <si>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</si>
  <si>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</si>
  <si>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</si>
  <si>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</si>
  <si>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</si>
  <si>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</si>
  <si>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</si>
  <si>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</si>
  <si>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</si>
  <si>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</si>
  <si>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</si>
  <si>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</si>
  <si>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</si>
  <si>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</si>
  <si>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</si>
  <si>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</si>
  <si>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</si>
  <si>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</si>
  <si>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</si>
  <si>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</si>
  <si>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</si>
  <si>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</si>
  <si>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</si>
  <si>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</si>
  <si>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</si>
  <si>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</si>
  <si>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</si>
  <si>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</si>
  <si>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</si>
  <si>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</si>
  <si>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</si>
  <si>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</si>
  <si>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</si>
  <si>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</si>
  <si>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</si>
  <si>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</si>
  <si>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</si>
  <si>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</si>
  <si>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</si>
  <si>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</si>
  <si>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</si>
  <si>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</si>
  <si>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</si>
  <si>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</si>
  <si>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</si>
  <si>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</si>
  <si>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</si>
  <si>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</si>
  <si>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</si>
  <si>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</si>
  <si>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</si>
  <si>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</si>
  <si>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</si>
  <si>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</si>
  <si>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</si>
  <si>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</si>
  <si>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</si>
  <si>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</si>
  <si>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</si>
  <si>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</si>
  <si>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</si>
  <si>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</si>
  <si>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</si>
  <si>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</si>
  <si>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</si>
  <si>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</si>
  <si>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</si>
  <si>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</si>
  <si>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</si>
  <si>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</si>
  <si>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</si>
  <si>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</si>
  <si>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</si>
  <si>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</si>
  <si>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</si>
  <si>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</si>
  <si>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</si>
  <si>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</si>
  <si>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</si>
  <si>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</si>
  <si>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</si>
  <si>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</si>
  <si>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</si>
  <si>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</si>
  <si>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</si>
  <si>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</si>
  <si>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</si>
  <si>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</si>
  <si>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</si>
  <si>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</si>
  <si>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</si>
  <si>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</si>
  <si>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</si>
  <si>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</si>
  <si>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</si>
  <si>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</si>
  <si>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</si>
  <si>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</si>
  <si>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</si>
  <si>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</si>
  <si>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</si>
  <si>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</si>
  <si>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</si>
  <si>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</si>
  <si>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</si>
  <si>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</si>
  <si>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</si>
  <si>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</si>
  <si>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</si>
  <si>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</si>
  <si>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</si>
  <si>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</si>
  <si>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</si>
  <si>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</si>
  <si>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</si>
  <si>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</si>
  <si>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</si>
  <si>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</si>
  <si>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</si>
  <si>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</si>
  <si>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</si>
  <si>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</si>
  <si>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</si>
  <si>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</si>
  <si>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</si>
  <si>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</si>
  <si>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</si>
  <si>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</si>
  <si>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</si>
  <si>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</si>
  <si>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</si>
  <si>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</si>
  <si>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</si>
  <si>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</si>
  <si>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</si>
  <si>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</si>
  <si>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</si>
  <si>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</si>
  <si>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</si>
  <si>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</si>
  <si>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</si>
  <si>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</si>
  <si>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</si>
  <si>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</si>
  <si>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</si>
  <si>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</si>
  <si>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</si>
  <si>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</si>
  <si>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</si>
  <si>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</si>
  <si>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</si>
  <si>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</si>
  <si>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</si>
  <si>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</si>
  <si>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</si>
  <si>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</si>
  <si>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</si>
  <si>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</si>
  <si>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</si>
  <si>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</si>
  <si>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</si>
  <si>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</si>
  <si>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</si>
  <si>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</si>
  <si>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</si>
  <si>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</si>
  <si>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</si>
  <si>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</si>
  <si>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</si>
  <si>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</si>
  <si>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</si>
  <si>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</si>
  <si>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</si>
  <si>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</si>
  <si>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</si>
  <si>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</si>
  <si>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</si>
  <si>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</si>
  <si>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</si>
  <si>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</si>
  <si>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</si>
  <si>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</si>
  <si>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</si>
  <si>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</si>
  <si>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</si>
  <si>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</si>
  <si>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</si>
  <si>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</si>
  <si>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</si>
  <si>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</si>
  <si>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</si>
  <si>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</si>
  <si>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</si>
  <si>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</si>
  <si>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</si>
  <si>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</si>
  <si>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</si>
  <si>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</si>
  <si>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</si>
  <si>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</si>
  <si>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</si>
  <si>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</si>
  <si>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</si>
  <si>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</si>
  <si>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</si>
  <si>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</si>
  <si>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</si>
  <si>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</si>
  <si>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</si>
  <si>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</si>
  <si>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</si>
  <si>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</si>
  <si>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</si>
  <si>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</si>
  <si>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</si>
  <si>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</si>
  <si>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</si>
  <si>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</si>
  <si>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</si>
  <si>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</si>
  <si>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</si>
  <si>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</si>
  <si>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</si>
  <si>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</si>
  <si>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</si>
  <si>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</si>
  <si>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</si>
  <si>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</si>
  <si>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</si>
  <si>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</si>
  <si>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</si>
  <si>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</si>
  <si>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</si>
  <si>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</si>
  <si>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</si>
  <si>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</si>
  <si>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</si>
  <si>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</si>
  <si>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</si>
  <si>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</si>
  <si>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</si>
  <si>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</si>
  <si>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</si>
  <si>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</si>
  <si>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</si>
  <si>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</si>
  <si>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</si>
  <si>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</si>
  <si>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</si>
  <si>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</si>
  <si>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</si>
  <si>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</si>
  <si>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</si>
  <si>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</si>
  <si>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</si>
  <si>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</si>
  <si>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</si>
  <si>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</si>
  <si>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</si>
  <si>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</si>
  <si>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</si>
  <si>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</si>
  <si>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</si>
  <si>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</si>
  <si>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</si>
  <si>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</si>
  <si>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</si>
  <si>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</si>
  <si>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</si>
  <si>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</si>
  <si>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</si>
  <si>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</si>
  <si>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</si>
  <si>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</si>
  <si>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</si>
  <si>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</si>
  <si>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</si>
  <si>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</si>
  <si>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</si>
  <si>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</si>
  <si>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</si>
  <si>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</si>
  <si>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</si>
  <si>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</si>
  <si>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</si>
  <si>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</si>
  <si>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</si>
  <si>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</si>
  <si>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</si>
  <si>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</si>
  <si>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</si>
  <si>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</si>
  <si>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</si>
  <si>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</si>
  <si>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</si>
  <si>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</si>
  <si>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</si>
  <si>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</si>
  <si>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</si>
  <si>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</si>
  <si>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</si>
  <si>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</si>
  <si>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</si>
  <si>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</si>
  <si>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</si>
  <si>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</si>
  <si>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</si>
  <si>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</si>
  <si>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</si>
  <si>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</si>
  <si>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</si>
  <si>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</si>
  <si>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</si>
  <si>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</si>
  <si>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</si>
  <si>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</si>
  <si>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</si>
  <si>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</si>
  <si>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</si>
  <si>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</si>
  <si>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</si>
  <si>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</si>
  <si>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</si>
  <si>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</si>
  <si>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</si>
  <si>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</si>
  <si>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</si>
  <si>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</si>
  <si>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</si>
  <si>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</si>
  <si>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</si>
  <si>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</si>
  <si>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</si>
  <si>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</si>
  <si>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</si>
  <si>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</si>
  <si>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</si>
  <si>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</si>
  <si>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</si>
  <si>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</si>
  <si>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</si>
  <si>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</si>
  <si>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</si>
  <si>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</si>
  <si>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</si>
  <si>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</si>
  <si>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</si>
  <si>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</si>
  <si>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</si>
  <si>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</si>
  <si>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</si>
  <si>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</si>
  <si>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</si>
  <si>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</si>
  <si>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</si>
  <si>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</si>
  <si>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</si>
  <si>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</si>
  <si>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</si>
  <si>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</si>
  <si>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</si>
  <si>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</si>
  <si>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</si>
  <si>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</si>
  <si>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</si>
  <si>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</si>
  <si>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</si>
  <si>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</si>
  <si>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</si>
  <si>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</si>
  <si>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</si>
  <si>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</si>
  <si>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</si>
  <si>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</si>
  <si>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</si>
  <si>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</si>
  <si>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</si>
  <si>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</si>
  <si>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</si>
  <si>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</si>
  <si>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</si>
  <si>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</si>
  <si>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</si>
  <si>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</si>
  <si>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</si>
  <si>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</si>
  <si>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</si>
  <si>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</si>
  <si>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</si>
  <si>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</si>
  <si>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</si>
  <si>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</si>
  <si>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</si>
  <si>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</si>
  <si>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</si>
  <si>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</si>
  <si>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</si>
  <si>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</si>
  <si>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</si>
  <si>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</si>
  <si>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</si>
  <si>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</si>
  <si>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</si>
  <si>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</si>
  <si>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</si>
  <si>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</si>
  <si>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</si>
  <si>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</si>
  <si>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</si>
  <si>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</si>
  <si>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</si>
  <si>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</si>
  <si>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</si>
  <si>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</si>
  <si>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</si>
  <si>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</si>
  <si>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</si>
  <si>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</si>
  <si>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</si>
  <si>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</si>
  <si>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</si>
  <si>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</si>
  <si>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</si>
  <si>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</si>
  <si>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</si>
  <si>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</si>
  <si>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</si>
  <si>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</si>
  <si>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</si>
  <si>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</si>
  <si>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</si>
  <si>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</si>
  <si>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</si>
  <si>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</si>
  <si>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</si>
  <si>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</si>
  <si>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</si>
  <si>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</si>
  <si>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</si>
  <si>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</si>
  <si>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</si>
  <si>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</si>
  <si>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</si>
  <si>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</si>
  <si>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</si>
  <si>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</si>
  <si>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</si>
  <si>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</si>
  <si>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</si>
  <si>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</si>
  <si>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</si>
  <si>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</si>
  <si>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</si>
  <si>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</si>
  <si>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</si>
  <si>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</si>
  <si>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</si>
  <si>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</si>
  <si>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</si>
  <si>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</si>
  <si>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</si>
  <si>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</si>
  <si>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</si>
  <si>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</si>
  <si>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</si>
  <si>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</si>
  <si>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</si>
  <si>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</si>
  <si>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</si>
  <si>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</si>
  <si>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</si>
  <si>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</si>
  <si>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</si>
  <si>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</si>
  <si>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</si>
  <si>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</si>
  <si>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</si>
  <si>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</si>
  <si>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</si>
  <si>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</si>
  <si>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</si>
  <si>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</si>
  <si>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</si>
  <si>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</si>
  <si>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</si>
  <si>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</si>
  <si>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</si>
  <si>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</si>
  <si>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</si>
  <si>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</si>
  <si>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</si>
  <si>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</si>
  <si>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</si>
  <si>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</si>
  <si>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</si>
  <si>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</si>
  <si>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</si>
  <si>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</si>
  <si>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</si>
  <si>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</si>
  <si>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</si>
  <si>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</si>
  <si>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</si>
  <si>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</si>
  <si>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</si>
  <si>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</si>
  <si>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</si>
  <si>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</si>
  <si>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</si>
  <si>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</si>
  <si>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</si>
  <si>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</si>
  <si>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</si>
  <si>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</si>
  <si>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</si>
  <si>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</si>
  <si>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</si>
  <si>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</si>
  <si>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</si>
  <si>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</si>
  <si>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</si>
  <si>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</si>
  <si>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</si>
  <si>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</si>
  <si>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</si>
  <si>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</si>
  <si>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</si>
  <si>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</si>
  <si>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</si>
  <si>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</si>
  <si>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</si>
  <si>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</si>
  <si>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</si>
  <si>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</si>
  <si>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</si>
  <si>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</si>
  <si>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</si>
  <si>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</si>
  <si>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</si>
  <si>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</si>
  <si>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</si>
  <si>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</si>
  <si>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</si>
  <si>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</si>
  <si>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</si>
  <si>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</si>
  <si>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</si>
  <si>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</si>
  <si>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</si>
  <si>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</si>
  <si>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</si>
  <si>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</si>
  <si>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</si>
  <si>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</si>
  <si>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</si>
  <si>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</si>
  <si>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</si>
  <si>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</si>
  <si>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</si>
  <si>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</si>
  <si>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</si>
  <si>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</si>
  <si>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</si>
  <si>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</si>
  <si>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</si>
  <si>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</si>
  <si>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</si>
  <si>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</si>
  <si>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</si>
  <si>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</si>
  <si>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</si>
  <si>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</si>
  <si>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</si>
  <si>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</si>
  <si>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</si>
  <si>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</si>
  <si>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</si>
  <si>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</si>
  <si>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</si>
  <si>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</si>
  <si>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</si>
  <si>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</si>
  <si>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</si>
  <si>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</si>
  <si>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</si>
  <si>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</si>
  <si>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</si>
  <si>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</si>
  <si>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</si>
  <si>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</si>
  <si>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</si>
  <si>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</si>
  <si>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</si>
  <si>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</si>
  <si>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</si>
  <si>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</si>
  <si>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</si>
  <si>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</si>
  <si>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</si>
  <si>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</si>
  <si>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</si>
  <si>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</si>
  <si>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</si>
  <si>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</si>
  <si>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</si>
  <si>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</si>
  <si>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</si>
  <si>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</si>
  <si>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</si>
  <si>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</si>
  <si>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</si>
  <si>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</si>
  <si>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</si>
  <si>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</si>
  <si>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</si>
  <si>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</si>
  <si>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</si>
  <si>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</si>
  <si>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</si>
  <si>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</si>
  <si>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</si>
  <si>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</si>
  <si>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</si>
  <si>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</si>
  <si>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</si>
  <si>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</si>
  <si>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</si>
  <si>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</si>
  <si>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</si>
  <si>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</si>
  <si>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</si>
  <si>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</si>
  <si>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</si>
  <si>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</si>
  <si>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</si>
  <si>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</si>
  <si>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</si>
  <si>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</si>
  <si>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</si>
  <si>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</si>
  <si>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</si>
  <si>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</si>
  <si>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</si>
  <si>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</si>
  <si>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</si>
  <si>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</si>
  <si>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</si>
  <si>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</si>
  <si>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</si>
  <si>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</si>
  <si>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</si>
  <si>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</si>
  <si>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</si>
  <si>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</si>
  <si>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</si>
  <si>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</si>
  <si>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</si>
  <si>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</si>
  <si>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</si>
  <si>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</si>
  <si>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</si>
  <si>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</si>
  <si>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</si>
  <si>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</si>
  <si>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</si>
  <si>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</si>
  <si>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</si>
  <si>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</si>
  <si>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</si>
  <si>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</si>
  <si>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</si>
  <si>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</si>
  <si>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</si>
  <si>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</si>
  <si>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</si>
  <si>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</si>
  <si>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</si>
  <si>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</si>
  <si>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</si>
  <si>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</si>
  <si>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</si>
  <si>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</si>
  <si>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</si>
  <si>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</si>
  <si>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</si>
  <si>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</si>
  <si>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</si>
  <si>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</si>
  <si>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</si>
  <si>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</si>
  <si>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</si>
  <si>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</si>
  <si>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</si>
  <si>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</si>
  <si>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</si>
  <si>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</si>
  <si>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</si>
  <si>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</si>
  <si>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</si>
  <si>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</si>
  <si>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</si>
  <si>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</si>
  <si>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</si>
  <si>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</si>
  <si>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</si>
  <si>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</si>
  <si>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</si>
  <si>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</si>
  <si>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</si>
  <si>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</si>
  <si>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</si>
  <si>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</si>
  <si>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</si>
  <si>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</si>
  <si>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</si>
  <si>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</si>
  <si>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</si>
  <si>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</si>
  <si>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</si>
  <si>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</si>
  <si>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</si>
  <si>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</si>
  <si>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</si>
  <si>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</si>
  <si>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</si>
  <si>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</si>
  <si>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</si>
  <si>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</si>
  <si>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</si>
  <si>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</si>
  <si>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</si>
  <si>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</si>
  <si>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</si>
  <si>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</si>
  <si>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</si>
  <si>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</si>
  <si>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</si>
  <si>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</si>
  <si>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</si>
  <si>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</si>
  <si>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</si>
  <si>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</si>
  <si>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</si>
  <si>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</si>
  <si>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</si>
  <si>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</si>
  <si>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</si>
  <si>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</si>
  <si>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</si>
  <si>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</si>
  <si>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</si>
  <si>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</si>
  <si>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</si>
  <si>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</si>
  <si>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</si>
  <si>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</si>
  <si>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</si>
  <si>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</si>
  <si>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</si>
  <si>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</si>
  <si>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</si>
  <si>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</si>
  <si>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</si>
  <si>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</si>
  <si>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</si>
  <si>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</si>
  <si>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</si>
  <si>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</si>
  <si>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</si>
  <si>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</si>
  <si>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</si>
  <si>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</si>
  <si>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</si>
  <si>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</si>
  <si>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</si>
  <si>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</si>
  <si>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</si>
  <si>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</si>
  <si>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</si>
  <si>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</si>
  <si>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</si>
  <si>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</si>
  <si>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</si>
  <si>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</si>
  <si>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</si>
  <si>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</si>
  <si>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</si>
  <si>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</si>
  <si>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</si>
  <si>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</si>
  <si>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</si>
  <si>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</si>
  <si>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</si>
  <si>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</si>
  <si>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</si>
  <si>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</si>
  <si>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</si>
  <si>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</si>
  <si>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</si>
  <si>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</si>
  <si>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</si>
  <si>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</si>
  <si>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</si>
  <si>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</si>
  <si>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</si>
  <si>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</si>
  <si>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</si>
  <si>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</si>
  <si>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</si>
  <si>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</si>
  <si>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</si>
  <si>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</si>
  <si>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</si>
  <si>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</si>
  <si>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</si>
  <si>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</si>
  <si>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</si>
  <si>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</si>
  <si>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</si>
  <si>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</si>
  <si>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</si>
  <si>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</si>
  <si>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</si>
  <si>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</si>
  <si>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</si>
  <si>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</si>
  <si>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</si>
  <si>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</si>
  <si>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</si>
  <si>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</si>
  <si>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</si>
  <si>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</si>
  <si>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</si>
  <si>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</si>
  <si>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</si>
  <si>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</si>
  <si>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</si>
  <si>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</si>
  <si>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</si>
  <si>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</si>
  <si>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</si>
  <si>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</si>
  <si>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</si>
  <si>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</si>
  <si>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</si>
  <si>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</si>
  <si>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</si>
  <si>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</si>
  <si>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</si>
  <si>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</si>
  <si>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</si>
  <si>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</si>
  <si>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</si>
  <si>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</si>
  <si>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</si>
  <si>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</si>
  <si>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</si>
  <si>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</si>
  <si>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</si>
  <si>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</si>
  <si>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</si>
  <si>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</si>
  <si>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</si>
  <si>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</si>
  <si>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</si>
  <si>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</si>
  <si>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</si>
  <si>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</si>
  <si>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</si>
  <si>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</si>
  <si>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</si>
  <si>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</si>
  <si>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</si>
  <si>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</si>
  <si>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</si>
  <si>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</si>
  <si>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</si>
  <si>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</si>
  <si>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</si>
  <si>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</si>
  <si>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</si>
  <si>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</si>
  <si>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</si>
  <si>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</si>
  <si>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</si>
  <si>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</si>
  <si>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</si>
  <si>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</si>
  <si>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</si>
  <si>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</si>
  <si>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</si>
  <si>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</si>
  <si>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</si>
  <si>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</si>
  <si>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</si>
  <si>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</si>
  <si>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</si>
  <si>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</si>
  <si>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</si>
  <si>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</si>
  <si>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</si>
  <si>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</si>
  <si>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</si>
  <si>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</si>
  <si>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</si>
  <si>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</si>
  <si>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</si>
  <si>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</si>
  <si>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</si>
  <si>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</si>
  <si>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</si>
  <si>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</si>
  <si>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</si>
  <si>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</si>
  <si>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</si>
  <si>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</si>
  <si>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</si>
  <si>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</si>
  <si>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</si>
  <si>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</si>
  <si>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</si>
  <si>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</si>
  <si>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</si>
  <si>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</si>
  <si>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</si>
  <si>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</si>
  <si>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</si>
  <si>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</si>
  <si>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</si>
  <si>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</si>
  <si>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</si>
  <si>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</si>
  <si>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</si>
  <si>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</si>
  <si>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</si>
  <si>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</si>
  <si>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</si>
  <si>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</si>
  <si>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</si>
  <si>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</si>
  <si>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</si>
  <si>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</si>
  <si>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</si>
  <si>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</si>
  <si>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</si>
  <si>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</si>
  <si>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</si>
  <si>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</si>
  <si>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</si>
  <si>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</si>
  <si>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</si>
  <si>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</si>
  <si>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</si>
  <si>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</si>
  <si>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</si>
  <si>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</si>
  <si>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</si>
  <si>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</si>
  <si>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</si>
  <si>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</si>
  <si>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</si>
  <si>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</si>
  <si>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</si>
  <si>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</si>
  <si>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</si>
  <si>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</si>
  <si>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</si>
  <si>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</si>
  <si>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</si>
  <si>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</si>
  <si>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</si>
  <si>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</si>
  <si>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</si>
  <si>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</si>
  <si>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</si>
  <si>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</si>
  <si>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</si>
  <si>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</si>
  <si>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</si>
  <si>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</si>
  <si>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</si>
  <si>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</si>
  <si>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</si>
  <si>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</si>
  <si>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</si>
  <si>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</si>
  <si>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</si>
  <si>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</si>
  <si>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</si>
  <si>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</si>
  <si>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</si>
  <si>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</si>
  <si>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</si>
  <si>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</si>
  <si>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</si>
  <si>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</si>
  <si>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</si>
  <si>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</si>
  <si>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</si>
  <si>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</si>
  <si>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</si>
  <si>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</si>
  <si>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</si>
  <si>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</si>
  <si>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</si>
  <si>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</si>
  <si>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</si>
  <si>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</si>
  <si>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</si>
  <si>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</si>
  <si>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</si>
  <si>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</si>
  <si>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</si>
  <si>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</si>
  <si>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</si>
  <si>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</si>
  <si>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</si>
  <si>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</si>
  <si>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</si>
  <si>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</si>
  <si>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</si>
  <si>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</si>
  <si>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</si>
  <si>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</si>
  <si>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</si>
  <si>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</si>
  <si>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</si>
  <si>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</si>
  <si>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</si>
  <si>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</si>
  <si>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</si>
  <si>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</si>
  <si>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</si>
  <si>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</si>
  <si>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</si>
  <si>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</si>
  <si>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</si>
  <si>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</si>
  <si>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</si>
  <si>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</si>
  <si>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</si>
  <si>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</si>
  <si>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</si>
  <si>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</si>
  <si>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</si>
  <si>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</si>
  <si>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</si>
  <si>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</si>
  <si>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</si>
  <si>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</si>
  <si>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</si>
  <si>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</si>
  <si>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</si>
  <si>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</si>
  <si>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</si>
  <si>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</si>
  <si>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</si>
  <si>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</si>
  <si>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</si>
  <si>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</si>
  <si>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</si>
  <si>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</si>
  <si>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</si>
  <si>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</si>
  <si>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</si>
  <si>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</si>
  <si>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</si>
  <si>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</si>
  <si>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</si>
  <si>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</si>
  <si>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</si>
  <si>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</si>
  <si>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</si>
  <si>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</si>
  <si>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</si>
  <si>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</si>
  <si>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</si>
  <si>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</si>
  <si>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</si>
  <si>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</si>
  <si>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</si>
  <si>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</si>
  <si>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</si>
  <si>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</si>
  <si>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</si>
  <si>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</si>
  <si>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</si>
  <si>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</si>
  <si>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</si>
  <si>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</si>
  <si>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</si>
  <si>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</si>
  <si>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</si>
  <si>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</si>
  <si>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</si>
  <si>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</si>
  <si>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</si>
  <si>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</si>
  <si>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</si>
  <si>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</si>
  <si>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</si>
  <si>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</si>
  <si>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</si>
  <si>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</si>
  <si>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</si>
  <si>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</si>
  <si>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</si>
  <si>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</si>
  <si>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</si>
  <si>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</si>
  <si>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</si>
  <si>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</si>
  <si>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</si>
  <si>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</si>
  <si>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</si>
  <si>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</si>
  <si>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</si>
  <si>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</si>
  <si>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</si>
  <si>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</si>
  <si>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</si>
  <si>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</si>
  <si>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</si>
  <si>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</si>
  <si>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</si>
  <si>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</si>
  <si>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</si>
  <si>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</si>
  <si>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</si>
  <si>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</si>
  <si>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</si>
  <si>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</si>
  <si>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</si>
  <si>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</si>
  <si>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</si>
  <si>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</si>
  <si>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</si>
  <si>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</si>
  <si>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</si>
  <si>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</si>
  <si>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</si>
  <si>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</si>
  <si>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</si>
  <si>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</si>
  <si>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</si>
  <si>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</si>
  <si>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</si>
  <si>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</si>
  <si>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</si>
  <si>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</si>
  <si>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</si>
  <si>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</si>
  <si>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</si>
  <si>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</si>
  <si>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</si>
  <si>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</si>
  <si>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</si>
  <si>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</si>
  <si>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</si>
  <si>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</si>
  <si>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</si>
  <si>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</si>
  <si>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</si>
  <si>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</si>
  <si>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</si>
  <si>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</si>
  <si>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</si>
  <si>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</si>
  <si>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</si>
  <si>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</si>
  <si>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</si>
  <si>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</si>
  <si>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</si>
  <si>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</si>
  <si>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</si>
  <si>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</si>
  <si>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</si>
  <si>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</si>
  <si>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</si>
  <si>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</si>
  <si>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</si>
  <si>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</si>
  <si>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</si>
  <si>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</si>
  <si>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</si>
  <si>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</si>
  <si>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</si>
  <si>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</si>
  <si>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</si>
  <si>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</si>
  <si>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</si>
  <si>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</si>
  <si>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</si>
  <si>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</si>
  <si>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</si>
  <si>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</si>
  <si>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</si>
  <si>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</si>
  <si>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</si>
  <si>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</si>
  <si>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</si>
  <si>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</si>
  <si>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</si>
  <si>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</si>
  <si>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</si>
  <si>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</si>
  <si>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</si>
  <si>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</si>
  <si>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</si>
  <si>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</si>
  <si>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</si>
  <si>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</si>
  <si>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</si>
  <si>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</si>
  <si>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</si>
  <si>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</si>
  <si>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</si>
  <si>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</si>
  <si>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</si>
  <si>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</si>
  <si>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</si>
  <si>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</si>
  <si>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</si>
  <si>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</si>
  <si>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</si>
  <si>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</si>
  <si>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</si>
  <si>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</si>
  <si>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</si>
  <si>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</si>
  <si>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</si>
  <si>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</si>
  <si>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</si>
  <si>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</si>
  <si>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</si>
  <si>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</si>
  <si>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</si>
  <si>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</si>
  <si>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</si>
  <si>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</si>
  <si>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</si>
  <si>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</si>
  <si>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</si>
  <si>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</si>
  <si>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</si>
  <si>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</si>
  <si>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</si>
  <si>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</si>
  <si>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</si>
  <si>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</si>
  <si>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</si>
  <si>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</si>
  <si>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</si>
  <si>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</si>
  <si>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</si>
  <si>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</si>
  <si>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</si>
  <si>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</si>
  <si>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</si>
  <si>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</si>
  <si>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</si>
  <si>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</si>
  <si>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</si>
  <si>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</si>
  <si>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</si>
  <si>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</si>
  <si>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</si>
  <si>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</si>
  <si>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</si>
  <si>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</si>
  <si>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</si>
  <si>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</si>
  <si>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</si>
  <si>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</si>
  <si>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</si>
  <si>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</si>
  <si>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</si>
  <si>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</si>
  <si>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</si>
  <si>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</si>
  <si>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</si>
  <si>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</si>
  <si>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</si>
  <si>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</si>
  <si>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</si>
  <si>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</si>
  <si>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</si>
  <si>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</si>
  <si>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</si>
  <si>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</si>
  <si>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</si>
  <si>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</si>
  <si>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</si>
  <si>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</si>
  <si>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</si>
  <si>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</si>
  <si>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</si>
  <si>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</si>
  <si>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</si>
  <si>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</si>
  <si>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</si>
  <si>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</si>
  <si>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</si>
  <si>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</si>
  <si>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</si>
  <si>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</si>
  <si>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</si>
  <si>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</si>
  <si>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</si>
  <si>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</si>
  <si>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</si>
  <si>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</si>
  <si>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</si>
  <si>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</si>
  <si>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</si>
  <si>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</si>
  <si>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</si>
  <si>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</si>
  <si>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</si>
  <si>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</si>
  <si>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</si>
  <si>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</si>
  <si>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</si>
  <si>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</si>
  <si>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</si>
  <si>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</si>
  <si>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</si>
  <si>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</si>
  <si>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</si>
  <si>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</si>
  <si>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</si>
  <si>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</si>
  <si>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</si>
  <si>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</si>
  <si>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</si>
  <si>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</si>
  <si>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</si>
  <si>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</si>
  <si>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</si>
  <si>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</si>
  <si>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</si>
  <si>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</si>
  <si>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</si>
  <si>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</si>
  <si>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</si>
  <si>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</si>
  <si>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</si>
  <si>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</si>
  <si>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</si>
  <si>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</si>
  <si>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</si>
  <si>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</si>
  <si>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</si>
  <si>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</si>
  <si>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</si>
  <si>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</si>
  <si>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</si>
  <si>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</si>
  <si>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</si>
  <si>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</si>
  <si>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</si>
  <si>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</si>
  <si>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</si>
  <si>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</si>
  <si>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</si>
  <si>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</si>
  <si>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</si>
  <si>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</si>
  <si>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</si>
  <si>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</si>
  <si>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</si>
  <si>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</si>
  <si>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</si>
  <si>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</si>
  <si>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</si>
  <si>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</si>
  <si>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</si>
  <si>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</si>
  <si>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</si>
  <si>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</si>
  <si>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</si>
  <si>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</si>
  <si>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</si>
  <si>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</si>
  <si>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</si>
  <si>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</si>
  <si>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</si>
  <si>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</si>
  <si>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</si>
  <si>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</si>
  <si>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</si>
  <si>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</si>
  <si>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</si>
  <si>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</si>
  <si>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</si>
  <si>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</si>
  <si>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</si>
  <si>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</si>
  <si>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</si>
  <si>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</si>
  <si>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</si>
  <si>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</si>
  <si>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</si>
  <si>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</si>
  <si>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</si>
  <si>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</si>
  <si>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</si>
  <si>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</si>
  <si>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</si>
  <si>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</si>
  <si>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</si>
  <si>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</si>
  <si>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</si>
  <si>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</si>
  <si>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</si>
  <si>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</si>
  <si>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</si>
  <si>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</si>
  <si>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</si>
  <si>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</si>
  <si>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</si>
  <si>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</si>
  <si>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</si>
  <si>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</si>
  <si>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</si>
  <si>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</si>
  <si>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</si>
  <si>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</si>
  <si>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</si>
  <si>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</si>
  <si>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</si>
  <si>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</si>
  <si>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</si>
  <si>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</si>
  <si>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</si>
  <si>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</si>
  <si>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</si>
  <si>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</si>
  <si>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</si>
  <si>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</si>
  <si>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</si>
  <si>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</si>
  <si>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</si>
  <si>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</si>
  <si>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</si>
  <si>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</si>
  <si>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</si>
  <si>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</si>
  <si>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</si>
  <si>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</si>
  <si>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</si>
  <si>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</si>
  <si>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</si>
  <si>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</si>
  <si>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</si>
  <si>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</si>
  <si>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</si>
  <si>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</si>
  <si>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</si>
  <si>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</si>
  <si>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</si>
  <si>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</si>
  <si>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</si>
  <si>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</si>
  <si>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</si>
  <si>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</si>
  <si>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</si>
  <si>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</si>
  <si>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</si>
  <si>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</si>
  <si>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</si>
  <si>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</si>
  <si>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</si>
  <si>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</si>
  <si>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</si>
  <si>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</si>
  <si>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</si>
  <si>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</si>
  <si>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</si>
  <si>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</si>
  <si>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</si>
  <si>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</si>
  <si>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</si>
  <si>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</si>
  <si>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</si>
  <si>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</si>
  <si>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</si>
  <si>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</si>
  <si>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</si>
  <si>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</si>
  <si>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</si>
  <si>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</si>
  <si>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</si>
  <si>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</si>
  <si>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</si>
  <si>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</si>
  <si>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</si>
  <si>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</si>
  <si>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</si>
  <si>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</si>
  <si>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</si>
  <si>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</si>
  <si>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</si>
  <si>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</si>
  <si>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</si>
  <si>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</si>
  <si>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</si>
  <si>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</si>
  <si>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</si>
  <si>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</si>
  <si>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</si>
  <si>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</si>
  <si>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</si>
  <si>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</si>
  <si>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</si>
  <si>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</si>
  <si>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</si>
  <si>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</si>
  <si>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</si>
  <si>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</si>
  <si>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</si>
  <si>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</si>
  <si>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</si>
  <si>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</si>
  <si>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</si>
  <si>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</si>
  <si>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</si>
  <si>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</si>
  <si>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</si>
  <si>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</si>
  <si>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</si>
  <si>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</si>
  <si>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</si>
  <si>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</si>
  <si>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</si>
  <si>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</si>
  <si>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</si>
  <si>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</si>
  <si>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</si>
  <si>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</si>
  <si>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</si>
  <si>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</si>
  <si>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</si>
  <si>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</si>
  <si>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</si>
  <si>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</si>
  <si>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</si>
  <si>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</si>
  <si>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</si>
  <si>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</si>
  <si>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</si>
  <si>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</si>
  <si>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</si>
  <si>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</si>
  <si>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</si>
  <si>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</si>
  <si>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</si>
  <si>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</si>
  <si>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</si>
  <si>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</si>
  <si>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</si>
  <si>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</si>
  <si>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</si>
  <si>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</si>
  <si>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</si>
  <si>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</si>
  <si>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</si>
  <si>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</si>
  <si>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</si>
  <si>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</si>
  <si>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</si>
  <si>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</si>
  <si>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</si>
  <si>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</si>
  <si>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</si>
  <si>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</si>
  <si>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</si>
  <si>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</si>
  <si>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</si>
  <si>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</si>
  <si>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</si>
  <si>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</si>
  <si>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</si>
  <si>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</si>
  <si>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</si>
  <si>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</si>
  <si>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</si>
  <si>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</si>
  <si>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</si>
  <si>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</si>
  <si>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</si>
  <si>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</si>
  <si>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</si>
  <si>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</si>
  <si>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</si>
  <si>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</si>
  <si>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</si>
  <si>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</si>
  <si>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</si>
  <si>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</si>
  <si>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</si>
  <si>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</si>
  <si>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</si>
  <si>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</si>
  <si>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</si>
  <si>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</si>
  <si>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</si>
  <si>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</si>
  <si>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</si>
  <si>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</si>
  <si>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</si>
  <si>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</si>
  <si>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</si>
  <si>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</si>
  <si>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</si>
  <si>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</si>
  <si>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</si>
  <si>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</si>
  <si>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</si>
  <si>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</si>
  <si>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</si>
  <si>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</si>
  <si>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</si>
  <si>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</si>
  <si>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</si>
  <si>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</si>
  <si>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</si>
  <si>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</si>
  <si>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</si>
  <si>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</si>
  <si>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</si>
  <si>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</si>
  <si>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</si>
  <si>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</si>
  <si>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</si>
  <si>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</si>
  <si>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</si>
  <si>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</si>
  <si>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</si>
  <si>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</si>
  <si>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</si>
  <si>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</si>
  <si>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</si>
  <si>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</si>
  <si>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</si>
  <si>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</si>
  <si>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</si>
  <si>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</si>
  <si>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</si>
  <si>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</si>
  <si>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</si>
  <si>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</si>
  <si>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</si>
  <si>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</si>
  <si>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</si>
  <si>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</si>
  <si>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</si>
  <si>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</si>
  <si>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</si>
  <si>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</si>
  <si>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</si>
  <si>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</si>
  <si>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</si>
  <si>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</si>
  <si>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</si>
  <si>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</si>
  <si>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</si>
  <si>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</si>
  <si>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</si>
  <si>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</si>
  <si>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</si>
  <si>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</si>
  <si>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</si>
  <si>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</si>
  <si>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</si>
  <si>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</si>
  <si>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</si>
  <si>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</si>
  <si>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</si>
  <si>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</si>
  <si>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</si>
  <si>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</si>
  <si>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</si>
  <si>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</si>
  <si>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</si>
  <si>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</si>
  <si>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</si>
  <si>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</si>
  <si>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</si>
  <si>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</si>
  <si>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</si>
  <si>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</si>
  <si>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</si>
  <si>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</si>
  <si>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</si>
  <si>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</si>
  <si>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</si>
  <si>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</si>
  <si>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</si>
  <si>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</si>
  <si>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</si>
  <si>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</si>
  <si>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</si>
  <si>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</si>
  <si>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</si>
  <si>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</si>
  <si>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</si>
  <si>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</si>
  <si>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</si>
  <si>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</si>
  <si>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</si>
  <si>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</si>
  <si>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</si>
  <si>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</si>
  <si>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</si>
  <si>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</si>
  <si>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</si>
  <si>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</si>
  <si>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</si>
  <si>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</si>
  <si>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</si>
  <si>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</si>
  <si>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</si>
  <si>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</si>
  <si>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</si>
  <si>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</si>
  <si>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</si>
  <si>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</si>
  <si>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</si>
  <si>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</si>
  <si>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</si>
  <si>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</si>
  <si>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</si>
  <si>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</si>
  <si>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</si>
  <si>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</si>
  <si>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</si>
  <si>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</si>
  <si>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</si>
  <si>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</si>
  <si>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</si>
  <si>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</si>
  <si>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</si>
  <si>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</si>
  <si>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</si>
  <si>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</si>
  <si>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</si>
  <si>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</si>
  <si>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</si>
  <si>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</si>
  <si>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</si>
  <si>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</si>
  <si>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</si>
  <si>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</si>
  <si>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</si>
  <si>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</si>
  <si>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</si>
  <si>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</si>
  <si>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</si>
  <si>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</si>
  <si>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</si>
  <si>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</si>
  <si>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</si>
  <si>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</si>
  <si>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</si>
  <si>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</si>
  <si>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</si>
  <si>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</si>
  <si>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</si>
  <si>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</si>
  <si>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</si>
  <si>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</si>
  <si>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</si>
  <si>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</si>
  <si>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</si>
  <si>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</si>
  <si>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</si>
  <si>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</si>
  <si>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</si>
  <si>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</si>
  <si>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</si>
  <si>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</si>
  <si>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</si>
  <si>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</si>
  <si>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</si>
  <si>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</si>
  <si>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</si>
  <si>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</si>
  <si>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</si>
  <si>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</si>
  <si>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</si>
  <si>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</si>
  <si>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</si>
  <si>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</si>
  <si>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</si>
  <si>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</si>
  <si>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</si>
  <si>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</si>
  <si>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</si>
  <si>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</si>
  <si>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</si>
  <si>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</si>
  <si>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</si>
  <si>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</si>
  <si>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</si>
  <si>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</si>
  <si>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</si>
  <si>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</si>
  <si>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</si>
  <si>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</si>
  <si>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</si>
  <si>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</si>
  <si>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</si>
  <si>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</si>
  <si>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</si>
  <si>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</si>
  <si>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</si>
  <si>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</si>
  <si>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</si>
  <si>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</si>
  <si>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</si>
  <si>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</si>
  <si>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</si>
  <si>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</si>
  <si>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</si>
  <si>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</si>
  <si>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</si>
  <si>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</si>
  <si>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</si>
  <si>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</si>
  <si>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</si>
  <si>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</si>
  <si>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</si>
  <si>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</si>
  <si>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</si>
  <si>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</si>
  <si>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</si>
  <si>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</si>
  <si>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</si>
  <si>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</si>
  <si>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</si>
  <si>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</si>
  <si>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</si>
  <si>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</si>
  <si>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</si>
  <si>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</si>
  <si>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</si>
  <si>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</si>
  <si>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</si>
  <si>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</si>
  <si>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</si>
  <si>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</si>
  <si>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</si>
  <si>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</si>
  <si>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</si>
  <si>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</si>
  <si>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</si>
  <si>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</si>
  <si>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</si>
  <si>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</si>
  <si>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</si>
  <si>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</si>
  <si>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</si>
  <si>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</si>
  <si>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</si>
  <si>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</si>
  <si>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</si>
  <si>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</si>
  <si>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</si>
  <si>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</si>
  <si>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</si>
  <si>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</si>
  <si>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</si>
  <si>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</si>
  <si>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</si>
  <si>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</si>
  <si>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</si>
  <si>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</si>
  <si>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</si>
  <si>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</si>
  <si>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</si>
  <si>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</si>
  <si>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</si>
  <si>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</si>
  <si>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</si>
  <si>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</si>
  <si>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</si>
  <si>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</si>
  <si>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</si>
  <si>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</si>
  <si>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</si>
  <si>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</si>
  <si>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</si>
  <si>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</si>
  <si>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</si>
  <si>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</si>
  <si>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</si>
  <si>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</si>
  <si>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</si>
  <si>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</si>
  <si>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</si>
  <si>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</si>
  <si>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</si>
  <si>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</si>
  <si>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</si>
  <si>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</si>
  <si>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</si>
  <si>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</si>
  <si>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</si>
  <si>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</si>
  <si>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</si>
  <si>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</si>
  <si>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</si>
  <si>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</si>
  <si>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</si>
  <si>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</si>
  <si>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</si>
  <si>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</si>
  <si>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</si>
  <si>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</si>
  <si>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</si>
  <si>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</si>
  <si>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</si>
  <si>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</si>
  <si>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</si>
  <si>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</si>
  <si>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</si>
  <si>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</si>
  <si>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</si>
  <si>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</si>
  <si>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</si>
  <si>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</si>
  <si>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</si>
  <si>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</si>
  <si>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</si>
  <si>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</si>
  <si>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</si>
  <si>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</si>
  <si>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</si>
  <si>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</si>
  <si>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</si>
  <si>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</si>
  <si>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</si>
  <si>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</si>
  <si>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</si>
  <si>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</si>
  <si>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</si>
  <si>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</si>
  <si>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</si>
  <si>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</si>
  <si>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</si>
  <si>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</si>
  <si>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</si>
  <si>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</si>
  <si>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</si>
  <si>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</si>
  <si>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</si>
  <si>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</si>
  <si>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</si>
  <si>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</si>
  <si>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</si>
  <si>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</si>
  <si>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</si>
  <si>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</si>
  <si>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</si>
  <si>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</si>
  <si>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</si>
  <si>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</si>
  <si>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</si>
  <si>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</si>
  <si>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</si>
  <si>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</si>
  <si>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</si>
  <si>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</si>
  <si>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</si>
  <si>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</si>
  <si>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</si>
  <si>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</si>
  <si>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</si>
  <si>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</si>
  <si>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</si>
  <si>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</si>
  <si>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</si>
  <si>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</si>
  <si>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</si>
  <si>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</si>
  <si>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</si>
  <si>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</si>
  <si>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</si>
  <si>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</si>
  <si>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</si>
  <si>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</si>
  <si>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</si>
  <si>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</si>
  <si>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</si>
  <si>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</si>
  <si>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</si>
  <si>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</si>
  <si>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</si>
  <si>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</si>
  <si>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</si>
  <si>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</si>
  <si>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</si>
  <si>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</si>
  <si>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</si>
  <si>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</si>
  <si>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</si>
  <si>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</si>
  <si>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</si>
  <si>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</si>
  <si>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</si>
  <si>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</si>
  <si>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</si>
  <si>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</si>
  <si>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</si>
  <si>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</si>
  <si>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</si>
  <si>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</si>
  <si>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</si>
  <si>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</si>
  <si>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</si>
  <si>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</si>
  <si>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</si>
  <si>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</si>
  <si>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</si>
  <si>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</si>
  <si>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</si>
  <si>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</si>
  <si>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</si>
  <si>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</si>
  <si>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</si>
  <si>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</si>
  <si>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</si>
  <si>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</si>
  <si>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</si>
  <si>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</si>
  <si>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</si>
  <si>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</si>
  <si>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</si>
  <si>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</si>
  <si>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</si>
  <si>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</si>
  <si>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</si>
  <si>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</si>
  <si>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</si>
  <si>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</si>
  <si>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</si>
  <si>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</si>
  <si>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</si>
  <si>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</si>
  <si>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</si>
  <si>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</si>
  <si>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</si>
  <si>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</si>
  <si>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</si>
  <si>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</si>
  <si>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</si>
  <si>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</si>
  <si>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</si>
  <si>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</si>
  <si>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</si>
  <si>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</si>
  <si>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</si>
  <si>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</si>
  <si>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</si>
  <si>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</si>
  <si>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</si>
  <si>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</si>
  <si>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</si>
  <si>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</si>
  <si>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</si>
  <si>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</si>
  <si>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</si>
  <si>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</si>
  <si>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</si>
  <si>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</si>
  <si>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</si>
  <si>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</si>
  <si>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</si>
  <si>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</si>
  <si>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</si>
  <si>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</si>
  <si>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</si>
  <si>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</si>
  <si>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</si>
  <si>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</si>
  <si>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</si>
  <si>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</si>
  <si>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</si>
  <si>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</si>
  <si>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</si>
  <si>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</si>
  <si>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</si>
  <si>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</si>
  <si>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</si>
  <si>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</si>
  <si>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</si>
  <si>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</si>
  <si>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</si>
  <si>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</si>
  <si>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</si>
  <si>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</si>
  <si>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</si>
  <si>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</si>
  <si>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</si>
  <si>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</si>
  <si>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</si>
  <si>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</si>
  <si>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</si>
  <si>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</si>
  <si>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</si>
  <si>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</si>
  <si>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</si>
  <si>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</si>
  <si>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</si>
  <si>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</si>
  <si>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</si>
  <si>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</si>
  <si>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</si>
  <si>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</si>
  <si>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</si>
  <si>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</si>
  <si>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</si>
  <si>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</si>
  <si>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</si>
  <si>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</si>
  <si>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</si>
  <si>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</si>
  <si>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</si>
  <si>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</si>
  <si>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</si>
  <si>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</si>
  <si>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</si>
  <si>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</si>
  <si>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</si>
  <si>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</si>
  <si>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</si>
  <si>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</si>
  <si>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</si>
  <si>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</si>
  <si>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</si>
  <si>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</si>
  <si>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</si>
  <si>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</si>
  <si>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</si>
  <si>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</si>
  <si>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</si>
  <si>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</si>
  <si>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</si>
  <si>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</si>
  <si>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</si>
  <si>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</si>
  <si>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</si>
  <si>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</si>
  <si>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</si>
  <si>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</si>
  <si>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</si>
  <si>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</si>
  <si>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</si>
  <si>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</si>
  <si>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</si>
  <si>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</si>
  <si>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</si>
  <si>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</si>
  <si>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</si>
  <si>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</si>
  <si>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</si>
  <si>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</si>
  <si>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</si>
  <si>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</si>
  <si>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</si>
  <si>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</si>
  <si>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</si>
  <si>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</si>
  <si>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</si>
  <si>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</si>
  <si>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</si>
  <si>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</si>
  <si>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</si>
  <si>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</si>
  <si>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</si>
  <si>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</si>
  <si>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</si>
  <si>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</si>
  <si>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</si>
  <si>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</si>
  <si>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</si>
  <si>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</si>
  <si>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</si>
  <si>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</si>
  <si>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</si>
  <si>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</si>
  <si>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</si>
  <si>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</si>
  <si>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</si>
  <si>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</si>
  <si>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</si>
  <si>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</si>
  <si>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</si>
  <si>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</si>
  <si>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</si>
  <si>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</si>
  <si>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</si>
  <si>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</si>
  <si>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</si>
  <si>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</si>
  <si>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</si>
  <si>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</si>
  <si>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</si>
  <si>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</si>
  <si>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</si>
  <si>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</si>
  <si>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</si>
  <si>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</si>
  <si>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</si>
  <si>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</si>
  <si>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</si>
  <si>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</si>
  <si>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</si>
  <si>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</si>
  <si>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</si>
  <si>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</si>
  <si>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</si>
  <si>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</si>
  <si>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</si>
  <si>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</si>
  <si>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</si>
  <si>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</si>
  <si>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</si>
  <si>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</si>
  <si>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</si>
  <si>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</si>
  <si>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</si>
  <si>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</si>
  <si>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</si>
  <si>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</si>
  <si>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</si>
  <si>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</si>
  <si>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</si>
  <si>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</si>
  <si>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</si>
  <si>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</si>
  <si>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</si>
  <si>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</si>
  <si>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</si>
  <si>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</si>
  <si>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</si>
  <si>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</si>
  <si>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</si>
  <si>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</si>
  <si>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</si>
  <si>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</si>
  <si>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</si>
  <si>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</si>
  <si>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</si>
  <si>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</si>
  <si>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</si>
  <si>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</si>
  <si>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</si>
  <si>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</si>
  <si>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</si>
  <si>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</si>
  <si>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</si>
  <si>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</si>
  <si>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</si>
  <si>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</si>
  <si>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</si>
  <si>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</si>
  <si>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</si>
  <si>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</si>
  <si>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</si>
  <si>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</si>
  <si>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</si>
  <si>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</si>
  <si>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</si>
  <si>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</si>
  <si>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</si>
  <si>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</si>
  <si>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</si>
  <si>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</si>
  <si>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</si>
  <si>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</si>
  <si>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</si>
  <si>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</si>
  <si>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</si>
  <si>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</si>
  <si>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</si>
  <si>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</si>
  <si>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</si>
  <si>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</si>
  <si>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</si>
  <si>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</si>
  <si>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</si>
  <si>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</si>
  <si>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</si>
  <si>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</si>
  <si>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</si>
  <si>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</si>
  <si>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</si>
  <si>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</si>
  <si>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</si>
  <si>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</si>
  <si>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</si>
  <si>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</si>
  <si>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</si>
  <si>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</si>
  <si>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</si>
  <si>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</si>
  <si>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</si>
  <si>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</si>
  <si>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</si>
  <si>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</si>
  <si>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</si>
  <si>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</si>
  <si>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</si>
  <si>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</si>
  <si>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</si>
  <si>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</si>
  <si>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</si>
  <si>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</si>
  <si>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</si>
  <si>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</si>
  <si>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</si>
  <si>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</si>
  <si>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</si>
  <si>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</si>
  <si>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</si>
  <si>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</si>
  <si>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</si>
  <si>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</si>
  <si>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</si>
  <si>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</si>
  <si>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</si>
  <si>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</si>
  <si>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</si>
  <si>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</si>
  <si>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</si>
  <si>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</si>
  <si>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</si>
  <si>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</si>
  <si>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</si>
  <si>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</si>
  <si>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</si>
  <si>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</si>
  <si>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</si>
  <si>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</si>
  <si>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</si>
  <si>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</si>
  <si>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</si>
  <si>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</si>
  <si>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</si>
  <si>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</si>
  <si>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</si>
  <si>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</si>
  <si>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</si>
  <si>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</si>
  <si>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</si>
  <si>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</si>
  <si>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</si>
  <si>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</si>
  <si>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</si>
  <si>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</si>
  <si>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</si>
  <si>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</si>
  <si>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</si>
  <si>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</si>
  <si>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</si>
  <si>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</si>
  <si>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</si>
  <si>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</si>
  <si>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</si>
  <si>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</si>
  <si>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</si>
  <si>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</si>
  <si>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</si>
  <si>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</si>
  <si>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</si>
  <si>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</si>
  <si>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</si>
  <si>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</si>
  <si>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</si>
  <si>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</si>
  <si>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</si>
  <si>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</si>
  <si>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</si>
  <si>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</si>
  <si>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</si>
  <si>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</si>
  <si>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</si>
  <si>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</si>
  <si>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</si>
  <si>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</si>
  <si>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</si>
  <si>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</si>
  <si>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</si>
  <si>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</si>
  <si>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</si>
  <si>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</si>
  <si>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</si>
  <si>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</si>
  <si>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</si>
  <si>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</si>
  <si>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</si>
  <si>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</si>
  <si>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</si>
  <si>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</si>
  <si>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</si>
  <si>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</si>
  <si>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</si>
  <si>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</si>
  <si>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</si>
  <si>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</si>
  <si>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</si>
  <si>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</si>
  <si>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</si>
  <si>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</si>
  <si>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</si>
  <si>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</si>
  <si>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</si>
  <si>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</si>
  <si>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</si>
  <si>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</si>
  <si>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</si>
  <si>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</si>
  <si>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</si>
  <si>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</si>
  <si>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</si>
  <si>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</si>
  <si>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</si>
  <si>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</si>
  <si>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</si>
  <si>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</si>
  <si>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</si>
  <si>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</si>
  <si>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</si>
  <si>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</si>
  <si>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</si>
  <si>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</si>
  <si>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</si>
  <si>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</si>
  <si>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</si>
  <si>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</si>
  <si>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</si>
  <si>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</si>
  <si>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</si>
  <si>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</si>
  <si>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</si>
  <si>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</si>
  <si>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</si>
  <si>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</si>
  <si>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</si>
  <si>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</si>
  <si>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</si>
  <si>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</si>
  <si>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</si>
  <si>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</si>
  <si>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</si>
  <si>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</si>
  <si>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</si>
  <si>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</si>
  <si>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</si>
  <si>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</si>
  <si>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</si>
  <si>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</si>
  <si>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</si>
  <si>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</si>
  <si>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</si>
  <si>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</si>
  <si>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</si>
  <si>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</si>
  <si>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</si>
  <si>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</si>
  <si>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</si>
  <si>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</si>
  <si>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</si>
  <si>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</si>
  <si>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</si>
  <si>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</si>
  <si>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</si>
  <si>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</si>
  <si>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</si>
  <si>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</si>
  <si>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</si>
  <si>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</si>
  <si>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</si>
  <si>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</si>
  <si>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</si>
  <si>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</si>
  <si>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</si>
  <si>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</si>
  <si>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</si>
  <si>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</si>
  <si>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</si>
  <si>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</si>
  <si>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</si>
  <si>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</si>
  <si>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</si>
  <si>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</si>
  <si>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</si>
  <si>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</si>
  <si>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</si>
  <si>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</si>
  <si>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</si>
  <si>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</si>
  <si>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</si>
  <si>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</si>
  <si>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</si>
  <si>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</si>
  <si>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</si>
  <si>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</si>
  <si>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</si>
  <si>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</si>
  <si>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</si>
  <si>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</si>
  <si>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</si>
  <si>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</si>
  <si>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</si>
  <si>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</si>
  <si>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</si>
  <si>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</si>
  <si>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</si>
  <si>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</si>
  <si>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</si>
  <si>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</si>
  <si>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</si>
  <si>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</si>
  <si>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</si>
  <si>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</si>
  <si>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</si>
  <si>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</si>
  <si>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</si>
  <si>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</si>
  <si>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</si>
  <si>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</si>
  <si>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</si>
  <si>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</si>
  <si>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</si>
  <si>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</si>
  <si>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</si>
  <si>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</si>
  <si>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</si>
  <si>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</si>
  <si>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</si>
  <si>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</si>
  <si>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</si>
  <si>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</si>
  <si>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</si>
  <si>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</si>
  <si>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</si>
  <si>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</si>
  <si>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</si>
  <si>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</si>
  <si>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</si>
  <si>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</si>
  <si>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</si>
  <si>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</si>
  <si>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</si>
  <si>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</si>
  <si>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</si>
  <si>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</si>
  <si>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</si>
  <si>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</si>
  <si>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</si>
  <si>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</si>
  <si>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</si>
  <si>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</si>
  <si>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</si>
  <si>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</si>
  <si>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</si>
  <si>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</si>
  <si>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</si>
  <si>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</si>
  <si>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</si>
  <si>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</si>
  <si>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</si>
  <si>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</si>
  <si>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</si>
  <si>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</si>
  <si>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</si>
  <si>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</si>
  <si>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</si>
  <si>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</si>
  <si>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</si>
  <si>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</si>
  <si>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</si>
  <si>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</si>
  <si>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</si>
  <si>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</si>
  <si>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</si>
  <si>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</si>
  <si>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</si>
  <si>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</si>
  <si>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</si>
  <si>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</si>
  <si>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</si>
  <si>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</si>
  <si>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</si>
  <si>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</si>
  <si>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</si>
  <si>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</si>
  <si>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</si>
  <si>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</si>
  <si>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</si>
  <si>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</si>
  <si>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</si>
  <si>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</si>
  <si>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</si>
  <si>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</si>
  <si>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</si>
  <si>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</si>
  <si>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</si>
  <si>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</si>
  <si>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</si>
  <si>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</si>
  <si>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</si>
  <si>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</si>
  <si>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</si>
  <si>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</si>
  <si>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</si>
  <si>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</si>
  <si>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</si>
  <si>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</si>
  <si>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</si>
  <si>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</si>
  <si>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</si>
  <si>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</si>
  <si>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</si>
  <si>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</si>
  <si>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</si>
  <si>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</si>
  <si>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</si>
  <si>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</si>
  <si>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</si>
  <si>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</si>
  <si>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</si>
  <si>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</si>
  <si>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</si>
  <si>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</si>
  <si>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</si>
  <si>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</si>
  <si>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</si>
  <si>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</si>
  <si>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</si>
  <si>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</si>
  <si>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</si>
  <si>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</si>
  <si>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</si>
  <si>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</si>
  <si>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</si>
  <si>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</si>
  <si>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</si>
  <si>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</si>
  <si>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</si>
  <si>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</si>
  <si>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</si>
  <si>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</si>
  <si>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</si>
  <si>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</si>
  <si>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</si>
  <si>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</si>
  <si>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</si>
  <si>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</si>
  <si>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</si>
  <si>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</si>
  <si>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</si>
  <si>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</si>
  <si>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</si>
  <si>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</si>
  <si>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</si>
  <si>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</si>
  <si>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</si>
  <si>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</si>
  <si>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</si>
  <si>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</si>
  <si>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</si>
  <si>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</si>
  <si>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</si>
  <si>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</si>
  <si>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</si>
  <si>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</si>
  <si>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</si>
  <si>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</si>
  <si>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</si>
  <si>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</si>
  <si>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</si>
  <si>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</si>
  <si>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</si>
  <si>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</si>
  <si>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</si>
  <si>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</si>
  <si>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</si>
  <si>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</si>
  <si>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</si>
  <si>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</si>
  <si>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</si>
  <si>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</si>
  <si>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</si>
  <si>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</si>
  <si>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</si>
  <si>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</si>
  <si>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</si>
  <si>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</si>
  <si>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</si>
  <si>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</si>
  <si>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</si>
  <si>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</si>
  <si>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</si>
  <si>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</si>
  <si>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</si>
  <si>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</si>
  <si>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</si>
  <si>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</si>
  <si>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</si>
  <si>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</si>
  <si>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</si>
  <si>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</si>
  <si>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</si>
  <si>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</si>
  <si>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</si>
  <si>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</si>
  <si>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</si>
  <si>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</si>
  <si>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</si>
  <si>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</si>
  <si>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</si>
  <si>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</si>
  <si>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</si>
  <si>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</si>
  <si>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</si>
  <si>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</si>
  <si>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</si>
  <si>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</si>
  <si>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</si>
  <si>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</si>
  <si>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</si>
  <si>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</si>
  <si>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</si>
  <si>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</si>
  <si>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</si>
  <si>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</si>
  <si>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</si>
  <si>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</si>
  <si>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</si>
  <si>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</si>
  <si>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</si>
  <si>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</si>
  <si>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</si>
  <si>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</si>
  <si>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</si>
  <si>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</si>
  <si>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</si>
  <si>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</si>
  <si>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</si>
  <si>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</si>
  <si>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</si>
  <si>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</si>
  <si>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</si>
  <si>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</si>
  <si>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</si>
  <si>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</si>
  <si>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</si>
  <si>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</si>
  <si>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</si>
  <si>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</si>
  <si>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</si>
  <si>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</si>
  <si>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</si>
  <si>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</si>
  <si>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</si>
  <si>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</si>
  <si>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</si>
  <si>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</si>
  <si>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</si>
  <si>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</si>
  <si>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</si>
  <si>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</si>
  <si>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</si>
  <si>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</si>
  <si>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</si>
  <si>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</si>
  <si>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</si>
  <si>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</si>
  <si>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</si>
  <si>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</si>
  <si>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</si>
  <si>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</si>
  <si>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</si>
  <si>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</si>
  <si>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</si>
  <si>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</si>
  <si>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</si>
  <si>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</si>
  <si>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</si>
  <si>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</si>
  <si>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</si>
  <si>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</si>
  <si>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</si>
  <si>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</si>
  <si>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</si>
  <si>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</si>
  <si>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</si>
  <si>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</si>
  <si>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</si>
  <si>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</si>
  <si>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</si>
  <si>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</si>
  <si>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</si>
  <si>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</si>
  <si>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</si>
  <si>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</si>
  <si>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</si>
  <si>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</si>
  <si>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</si>
  <si>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</si>
  <si>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</si>
  <si>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</si>
  <si>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</si>
  <si>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</si>
  <si>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</si>
  <si>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</si>
  <si>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</si>
  <si>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</si>
  <si>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</si>
  <si>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</si>
  <si>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</si>
  <si>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</si>
  <si>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</si>
  <si>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</si>
  <si>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</si>
  <si>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</si>
  <si>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</si>
  <si>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</si>
  <si>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</si>
  <si>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</si>
  <si>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</si>
  <si>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</si>
  <si>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</si>
  <si>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</si>
  <si>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</si>
  <si>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</si>
  <si>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</si>
  <si>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</si>
  <si>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</si>
  <si>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</si>
  <si>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</si>
  <si>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</si>
  <si>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</si>
  <si>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</si>
  <si>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</si>
  <si>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</si>
  <si>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</si>
  <si>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</si>
  <si>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</si>
  <si>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</si>
  <si>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</si>
  <si>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</si>
  <si>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</si>
  <si>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</si>
  <si>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</si>
  <si>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</si>
  <si>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</si>
  <si>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</si>
  <si>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</si>
  <si>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</si>
  <si>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</si>
  <si>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</si>
  <si>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</si>
  <si>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</si>
  <si>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</si>
  <si>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</si>
  <si>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</si>
  <si>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</si>
  <si>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</si>
  <si>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</si>
  <si>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</si>
  <si>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</si>
  <si>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</si>
  <si>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</si>
  <si>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</si>
  <si>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</si>
  <si>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</si>
  <si>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</si>
  <si>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</si>
  <si>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</si>
  <si>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</si>
  <si>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</si>
  <si>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</si>
  <si>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</si>
  <si>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</si>
  <si>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</si>
  <si>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</si>
  <si>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</si>
  <si>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</si>
  <si>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</si>
  <si>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</si>
  <si>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</si>
  <si>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</si>
  <si>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</si>
  <si>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</si>
  <si>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</si>
  <si>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</si>
  <si>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</si>
  <si>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</si>
  <si>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</si>
  <si>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</si>
  <si>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</si>
  <si>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</si>
  <si>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</si>
  <si>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</si>
  <si>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</si>
  <si>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</si>
  <si>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</si>
  <si>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</si>
  <si>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</si>
  <si>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</si>
  <si>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</si>
  <si>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</si>
  <si>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</si>
  <si>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</si>
  <si>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</si>
  <si>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</si>
  <si>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</si>
  <si>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</si>
  <si>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</si>
  <si>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</si>
  <si>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</si>
  <si>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</si>
  <si>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</si>
  <si>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</si>
  <si>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</si>
  <si>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</si>
  <si>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</si>
  <si>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</si>
  <si>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</si>
  <si>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</si>
  <si>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</si>
  <si>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</si>
  <si>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</si>
  <si>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</si>
  <si>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</si>
  <si>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</si>
  <si>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</si>
  <si>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</si>
  <si>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</si>
  <si>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</si>
  <si>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</si>
  <si>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</si>
  <si>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</si>
  <si>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</si>
  <si>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</si>
  <si>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</si>
  <si>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</si>
  <si>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</si>
  <si>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</si>
  <si>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</si>
  <si>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</si>
  <si>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</si>
  <si>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</si>
  <si>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</si>
  <si>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</si>
  <si>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</si>
  <si>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</si>
  <si>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</si>
  <si>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</si>
  <si>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</si>
  <si>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</si>
  <si>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</si>
  <si>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</si>
  <si>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</si>
  <si>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</si>
  <si>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</si>
  <si>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</si>
  <si>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</si>
  <si>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</si>
  <si>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</si>
  <si>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</si>
  <si>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</si>
  <si>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</si>
  <si>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</si>
  <si>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</si>
  <si>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</si>
  <si>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</si>
  <si>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</si>
  <si>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</si>
  <si>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</si>
  <si>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</si>
  <si>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</si>
  <si>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</si>
  <si>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</si>
  <si>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</si>
  <si>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</si>
  <si>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</si>
  <si>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</si>
  <si>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</si>
  <si>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</si>
  <si>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</si>
  <si>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</si>
  <si>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</si>
  <si>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</si>
  <si>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</si>
  <si>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</si>
  <si>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</si>
  <si>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</si>
  <si>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</si>
  <si>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</si>
  <si>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</si>
  <si>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</si>
  <si>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</si>
  <si>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</si>
  <si>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</si>
  <si>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</si>
  <si>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</si>
  <si>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</si>
  <si>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</si>
  <si>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</si>
  <si>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</si>
  <si>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</si>
  <si>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</si>
  <si>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</si>
  <si>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</si>
  <si>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</si>
  <si>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</si>
  <si>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</si>
  <si>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</si>
  <si>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</si>
  <si>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</si>
  <si>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</si>
  <si>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</si>
  <si>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</si>
  <si>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</si>
  <si>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</si>
  <si>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</si>
  <si>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</si>
  <si>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</si>
  <si>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</si>
  <si>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</si>
  <si>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</si>
  <si>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</si>
  <si>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</si>
  <si>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</si>
  <si>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</si>
  <si>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</si>
  <si>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</si>
  <si>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</si>
  <si>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</si>
  <si>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</si>
  <si>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</si>
  <si>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</si>
  <si>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</si>
  <si>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</si>
  <si>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</si>
  <si>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</si>
  <si>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</si>
  <si>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</si>
  <si>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</si>
  <si>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</si>
  <si>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</si>
  <si>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</si>
  <si>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</si>
  <si>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</si>
  <si>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</si>
  <si>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</si>
  <si>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</si>
  <si>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</si>
  <si>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</si>
  <si>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</si>
  <si>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</si>
  <si>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</si>
  <si>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</si>
  <si>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</si>
  <si>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</si>
  <si>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</si>
  <si>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</si>
  <si>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</si>
  <si>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</si>
  <si>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</si>
  <si>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</si>
  <si>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</si>
  <si>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</si>
  <si>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</si>
  <si>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</si>
  <si>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</si>
  <si>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</si>
  <si>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</si>
  <si>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</si>
  <si>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</si>
  <si>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</si>
  <si>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</si>
  <si>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</si>
  <si>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</si>
  <si>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</si>
  <si>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</si>
  <si>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</si>
  <si>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</si>
  <si>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</si>
  <si>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</si>
  <si>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</si>
  <si>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</si>
  <si>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</si>
  <si>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</si>
  <si>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</si>
  <si>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</si>
  <si>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</si>
  <si>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</si>
  <si>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</si>
  <si>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</si>
  <si>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</si>
  <si>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</si>
  <si>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</si>
  <si>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</si>
  <si>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</si>
  <si>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</si>
  <si>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</si>
  <si>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</si>
  <si>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</si>
  <si>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</si>
  <si>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</si>
  <si>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</si>
  <si>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</si>
  <si>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</si>
  <si>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</si>
  <si>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</si>
  <si>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</si>
  <si>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</si>
  <si>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</si>
  <si>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</si>
  <si>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</si>
  <si>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</si>
  <si>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</si>
  <si>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</si>
  <si>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</si>
  <si>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</si>
  <si>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</si>
  <si>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</si>
  <si>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</si>
  <si>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</si>
  <si>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</si>
  <si>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</si>
  <si>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</si>
  <si>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</si>
  <si>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</si>
  <si>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</si>
  <si>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</si>
  <si>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</si>
  <si>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</si>
  <si>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</si>
  <si>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</si>
  <si>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</si>
  <si>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</si>
  <si>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</si>
  <si>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</si>
  <si>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</si>
  <si>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</si>
  <si>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</si>
  <si>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</si>
  <si>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</si>
  <si>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</si>
  <si>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</si>
  <si>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</si>
  <si>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</si>
  <si>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</si>
  <si>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</si>
  <si>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</si>
  <si>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</si>
  <si>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</si>
  <si>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</si>
  <si>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</si>
  <si>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</si>
  <si>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</si>
  <si>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</si>
  <si>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</si>
  <si>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</si>
  <si>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</si>
  <si>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</si>
  <si>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</si>
  <si>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</si>
  <si>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</si>
  <si>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</si>
  <si>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</si>
  <si>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</si>
  <si>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</si>
  <si>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</si>
  <si>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</si>
  <si>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</si>
  <si>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</si>
  <si>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</si>
  <si>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</si>
  <si>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</si>
  <si>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</si>
  <si>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</si>
  <si>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</si>
  <si>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</si>
  <si>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</si>
  <si>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</si>
  <si>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</si>
  <si>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</si>
  <si>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</si>
  <si>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</si>
  <si>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</si>
  <si>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</si>
  <si>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</si>
  <si>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</si>
  <si>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</si>
  <si>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</si>
  <si>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</si>
  <si>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</si>
  <si>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</si>
  <si>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</si>
  <si>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</si>
  <si>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</si>
  <si>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</si>
  <si>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</si>
  <si>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</si>
  <si>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</si>
  <si>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</si>
  <si>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</si>
  <si>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</si>
  <si>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</si>
  <si>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</si>
  <si>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</si>
  <si>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</si>
  <si>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</si>
  <si>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</si>
  <si>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</si>
  <si>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</si>
  <si>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</si>
  <si>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</si>
  <si>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</si>
  <si>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</si>
  <si>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</si>
  <si>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</si>
  <si>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</si>
  <si>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</si>
  <si>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</si>
  <si>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</si>
  <si>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</si>
  <si>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</si>
  <si>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</si>
  <si>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</si>
  <si>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</si>
  <si>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</si>
  <si>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</si>
  <si>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</si>
  <si>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</si>
  <si>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</si>
  <si>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</si>
  <si>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</si>
  <si>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</si>
  <si>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</si>
  <si>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</si>
  <si>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</si>
  <si>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</si>
  <si>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</si>
  <si>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</si>
  <si>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</si>
  <si>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</si>
  <si>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</si>
  <si>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</si>
  <si>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</si>
  <si>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</si>
  <si>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</si>
  <si>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</si>
  <si>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</si>
  <si>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</si>
  <si>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</si>
  <si>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</si>
  <si>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</si>
  <si>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</si>
  <si>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</si>
  <si>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</si>
  <si>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</si>
  <si>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</si>
  <si>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</si>
  <si>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</si>
  <si>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</si>
  <si>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</si>
  <si>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</si>
  <si>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</si>
  <si>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</si>
  <si>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</si>
  <si>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</si>
  <si>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</si>
  <si>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</si>
  <si>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</si>
  <si>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</si>
  <si>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</si>
  <si>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</si>
  <si>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</si>
  <si>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</si>
  <si>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</si>
  <si>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</si>
  <si>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</si>
  <si>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</si>
  <si>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</si>
  <si>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</si>
  <si>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</si>
  <si>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</si>
  <si>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</si>
  <si>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</si>
  <si>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</si>
  <si>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</si>
  <si>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</si>
  <si>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</si>
  <si>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</si>
  <si>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</si>
  <si>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</si>
  <si>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</si>
  <si>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</si>
  <si>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</si>
  <si>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</si>
  <si>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</si>
  <si>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</si>
  <si>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</si>
  <si>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</si>
  <si>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</si>
  <si>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</si>
  <si>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</si>
  <si>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</si>
  <si>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</si>
  <si>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</si>
  <si>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</si>
  <si>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</si>
  <si>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</si>
  <si>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</si>
  <si>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</si>
  <si>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</si>
  <si>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</si>
  <si>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</si>
  <si>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</si>
  <si>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</si>
  <si>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</si>
  <si>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</si>
  <si>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</si>
  <si>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</si>
  <si>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</si>
  <si>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</si>
  <si>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</si>
  <si>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</si>
  <si>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</si>
  <si>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</si>
  <si>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</si>
  <si>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</si>
  <si>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</si>
  <si>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</si>
  <si>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</si>
  <si>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</si>
  <si>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</si>
  <si>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</si>
  <si>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</si>
  <si>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</si>
  <si>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</si>
  <si>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</si>
  <si>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</si>
  <si>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</si>
  <si>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</si>
  <si>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</si>
  <si>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</si>
  <si>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</si>
  <si>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</si>
  <si>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</si>
  <si>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</si>
  <si>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</si>
  <si>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</si>
  <si>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</si>
  <si>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</si>
  <si>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</si>
  <si>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</si>
  <si>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</si>
  <si>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</si>
  <si>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</si>
  <si>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</si>
  <si>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</si>
  <si>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</si>
  <si>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</si>
  <si>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</si>
  <si>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</si>
  <si>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</si>
  <si>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</si>
  <si>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</si>
  <si>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</si>
  <si>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</si>
  <si>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</si>
  <si>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</si>
  <si>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</si>
  <si>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</si>
  <si>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</si>
  <si>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</si>
  <si>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</si>
  <si>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</si>
  <si>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</si>
  <si>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</si>
  <si>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</si>
  <si>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</si>
  <si>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</si>
  <si>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</si>
  <si>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</si>
  <si>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</si>
  <si>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</si>
  <si>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</si>
  <si>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</si>
  <si>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</si>
  <si>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</si>
  <si>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</si>
  <si>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</si>
  <si>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</si>
  <si>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</si>
  <si>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</si>
  <si>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</si>
  <si>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</si>
  <si>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</si>
  <si>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</si>
  <si>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</si>
  <si>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</si>
  <si>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</si>
  <si>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</si>
  <si>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</si>
  <si>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</si>
  <si>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</si>
  <si>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</si>
  <si>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</si>
  <si>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</si>
  <si>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</si>
  <si>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</si>
  <si>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</si>
  <si>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</si>
  <si>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</si>
  <si>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</si>
  <si>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</si>
  <si>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</si>
  <si>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</si>
  <si>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</si>
  <si>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</si>
  <si>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</si>
  <si>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</si>
  <si>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</si>
  <si>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</si>
  <si>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</si>
  <si>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</si>
  <si>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</si>
  <si>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</si>
  <si>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</si>
  <si>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</si>
  <si>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</si>
  <si>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</si>
  <si>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</si>
  <si>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</si>
  <si>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</si>
  <si>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</si>
  <si>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</si>
  <si>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</si>
  <si>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</si>
  <si>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</si>
  <si>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</si>
  <si>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</si>
  <si>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</si>
  <si>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</si>
  <si>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</si>
  <si>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</si>
  <si>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</si>
  <si>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</si>
  <si>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</si>
  <si>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</si>
  <si>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</si>
  <si>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</si>
  <si>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</si>
  <si>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</si>
  <si>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</si>
  <si>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</si>
  <si>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</si>
  <si>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</si>
  <si>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</si>
  <si>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</si>
  <si>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</si>
  <si>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</si>
  <si>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</si>
  <si>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</si>
  <si>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</si>
  <si>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</si>
  <si>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</si>
  <si>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</si>
  <si>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</si>
  <si>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</si>
  <si>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</si>
  <si>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</si>
  <si>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</si>
  <si>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</si>
  <si>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</si>
  <si>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</si>
  <si>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</si>
  <si>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</si>
  <si>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</si>
  <si>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</si>
  <si>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</si>
  <si>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</si>
  <si>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</si>
  <si>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</si>
  <si>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</si>
  <si>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</si>
  <si>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</si>
  <si>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</si>
  <si>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</si>
  <si>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</si>
  <si>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</si>
  <si>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</si>
  <si>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</si>
  <si>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</si>
  <si>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</si>
  <si>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</si>
  <si>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</si>
  <si>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</si>
  <si>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</si>
  <si>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</si>
  <si>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</si>
  <si>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</si>
  <si>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</si>
  <si>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</si>
  <si>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</si>
  <si>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</si>
  <si>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</si>
  <si>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</si>
  <si>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</si>
  <si>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</si>
  <si>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</si>
  <si>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</si>
  <si>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</si>
  <si>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</si>
  <si>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</si>
  <si>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</si>
  <si>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</si>
  <si>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</si>
  <si>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</si>
  <si>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</si>
  <si>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</si>
  <si>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</si>
  <si>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</si>
  <si>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</si>
  <si>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</si>
  <si>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</si>
  <si>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</si>
  <si>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</si>
  <si>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</si>
  <si>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</si>
  <si>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</si>
  <si>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</si>
  <si>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</si>
  <si>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</si>
  <si>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</si>
  <si>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</si>
  <si>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</si>
  <si>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</si>
  <si>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</si>
  <si>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</si>
  <si>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</si>
  <si>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</si>
  <si>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</si>
  <si>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</si>
  <si>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</si>
  <si>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</si>
  <si>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</si>
  <si>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</si>
  <si>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</si>
  <si>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</si>
  <si>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</si>
  <si>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</si>
  <si>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</si>
  <si>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</si>
  <si>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</si>
  <si>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</si>
  <si>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</si>
  <si>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</si>
  <si>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</si>
  <si>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</si>
  <si>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</si>
  <si>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</si>
  <si>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</si>
  <si>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</si>
  <si>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</si>
  <si>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</si>
  <si>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</si>
  <si>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</si>
  <si>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</si>
  <si>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</si>
  <si>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</si>
  <si>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</si>
  <si>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</si>
  <si>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</si>
  <si>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</si>
  <si>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</si>
  <si>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</si>
  <si>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</si>
  <si>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</si>
  <si>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</si>
  <si>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</si>
  <si>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</si>
  <si>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</si>
  <si>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</si>
  <si>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</si>
  <si>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</si>
  <si>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</si>
  <si>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</si>
  <si>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</si>
  <si>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</si>
  <si>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</si>
  <si>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</si>
  <si>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</si>
  <si>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</si>
  <si>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</si>
  <si>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</si>
  <si>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</si>
  <si>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</si>
  <si>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</si>
  <si>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</si>
  <si>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</si>
  <si>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</si>
  <si>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</si>
  <si>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</si>
  <si>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</si>
  <si>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</si>
  <si>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</si>
  <si>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</si>
  <si>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</si>
  <si>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</si>
  <si>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</si>
  <si>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</si>
  <si>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</si>
  <si>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</si>
  <si>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</si>
  <si>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</si>
  <si>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</si>
  <si>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</si>
  <si>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</si>
  <si>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</si>
  <si>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</si>
  <si>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</si>
  <si>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</si>
  <si>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</si>
  <si>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</si>
  <si>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</si>
  <si>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</si>
  <si>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</si>
  <si>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</si>
  <si>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</si>
  <si>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</si>
  <si>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</si>
  <si>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</si>
  <si>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</si>
  <si>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</si>
  <si>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</si>
  <si>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</si>
  <si>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</si>
  <si>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</si>
  <si>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</si>
  <si>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</si>
  <si>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</si>
  <si>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</si>
  <si>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</si>
  <si>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</si>
  <si>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</si>
  <si>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</si>
  <si>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</si>
  <si>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</si>
  <si>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</si>
  <si>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</si>
  <si>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</si>
  <si>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</si>
  <si>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</si>
  <si>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</si>
  <si>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</si>
  <si>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</si>
  <si>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</si>
  <si>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</si>
  <si>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</si>
  <si>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</si>
  <si>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</si>
  <si>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</si>
  <si>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</si>
  <si>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</si>
  <si>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</si>
  <si>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</si>
  <si>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</si>
  <si>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</si>
  <si>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</si>
  <si>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</si>
  <si>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</si>
  <si>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</si>
  <si>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</si>
  <si>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</si>
  <si>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</si>
  <si>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</si>
  <si>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</si>
  <si>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</si>
  <si>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</si>
  <si>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</si>
  <si>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</si>
  <si>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</si>
  <si>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</si>
  <si>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</si>
  <si>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</si>
  <si>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</si>
  <si>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</si>
  <si>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</si>
  <si>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</si>
  <si>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</si>
  <si>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</si>
  <si>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</si>
  <si>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</si>
  <si>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</si>
  <si>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</si>
  <si>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</si>
  <si>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</si>
  <si>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</si>
  <si>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</si>
  <si>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</si>
  <si>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</si>
  <si>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</si>
  <si>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</si>
  <si>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</si>
  <si>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</si>
  <si>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</si>
  <si>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</si>
  <si>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</si>
  <si>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</si>
  <si>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</si>
  <si>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</si>
  <si>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</si>
  <si>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</si>
  <si>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</si>
  <si>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</si>
  <si>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</si>
  <si>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</si>
  <si>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</si>
  <si>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</si>
  <si>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</si>
  <si>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</si>
  <si>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</si>
  <si>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</si>
  <si>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</si>
  <si>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</si>
  <si>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</si>
  <si>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</si>
  <si>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</si>
  <si>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</si>
  <si>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</si>
  <si>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</si>
  <si>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</si>
  <si>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</si>
  <si>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</si>
  <si>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</si>
  <si>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</si>
  <si>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</si>
  <si>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</si>
  <si>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</si>
  <si>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</si>
  <si>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</si>
  <si>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</si>
  <si>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</si>
  <si>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</si>
  <si>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</si>
  <si>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</si>
  <si>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</si>
  <si>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</si>
  <si>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</si>
  <si>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</si>
  <si>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</si>
  <si>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</si>
  <si>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</si>
  <si>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</si>
  <si>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</si>
  <si>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</si>
  <si>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</si>
  <si>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</si>
  <si>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</si>
  <si>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</si>
  <si>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</si>
  <si>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</si>
  <si>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</si>
  <si>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</si>
  <si>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</si>
  <si>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</si>
  <si>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</si>
  <si>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</si>
  <si>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</si>
  <si>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</si>
  <si>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</si>
  <si>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</si>
  <si>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</si>
  <si>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</si>
  <si>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</si>
  <si>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</si>
  <si>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</si>
  <si>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</si>
  <si>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</si>
  <si>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</si>
  <si>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</si>
  <si>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</si>
  <si>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</si>
  <si>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</si>
  <si>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</si>
  <si>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</si>
  <si>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</si>
  <si>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</si>
  <si>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</si>
  <si>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</si>
  <si>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</si>
  <si>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</si>
  <si>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</si>
  <si>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</si>
  <si>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</si>
  <si>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</si>
  <si>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</si>
  <si>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</si>
  <si>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</si>
  <si>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</si>
  <si>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</si>
  <si>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</si>
  <si>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</si>
  <si>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</si>
  <si>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</si>
  <si>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</si>
  <si>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</si>
  <si>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</si>
  <si>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</si>
  <si>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</si>
  <si>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</si>
  <si>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</si>
  <si>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</si>
  <si>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</si>
  <si>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</si>
  <si>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</si>
  <si>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</si>
  <si>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</si>
  <si>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</si>
  <si>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</si>
  <si>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</si>
  <si>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</si>
  <si>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</si>
  <si>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</si>
  <si>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</si>
  <si>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</si>
  <si>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</si>
  <si>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</si>
  <si>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</si>
  <si>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</si>
  <si>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</si>
  <si>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</si>
  <si>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</si>
  <si>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</si>
  <si>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</si>
  <si>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</si>
  <si>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</si>
  <si>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</si>
  <si>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</si>
  <si>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</si>
  <si>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</si>
  <si>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</si>
  <si>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</si>
  <si>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</si>
  <si>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</si>
  <si>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</si>
  <si>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</si>
  <si>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</si>
  <si>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</si>
  <si>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</si>
  <si>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</si>
  <si>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</si>
  <si>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</si>
  <si>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</si>
  <si>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</si>
  <si>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</si>
  <si>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</si>
  <si>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</si>
  <si>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</si>
  <si>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</si>
  <si>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</si>
  <si>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</si>
  <si>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</si>
  <si>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</si>
  <si>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</si>
  <si>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</si>
  <si>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</si>
  <si>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</si>
  <si>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</si>
  <si>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</si>
  <si>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</si>
  <si>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</si>
  <si>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</si>
  <si>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</si>
  <si>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</si>
  <si>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</si>
  <si>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</si>
  <si>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</si>
  <si>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</si>
  <si>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</si>
  <si>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</si>
  <si>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</si>
  <si>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</si>
  <si>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</si>
  <si>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</si>
  <si>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</si>
  <si>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</si>
  <si>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</si>
  <si>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</si>
  <si>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</si>
  <si>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</si>
  <si>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</si>
  <si>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</si>
  <si>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</si>
  <si>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</si>
  <si>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</si>
  <si>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</si>
  <si>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</si>
  <si>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</si>
  <si>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</si>
  <si>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</si>
  <si>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</si>
  <si>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</si>
  <si>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</si>
  <si>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</si>
  <si>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</si>
  <si>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</si>
  <si>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</si>
  <si>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</si>
  <si>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</si>
  <si>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</si>
  <si>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</si>
  <si>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</si>
  <si>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</si>
  <si>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</si>
  <si>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</si>
  <si>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</si>
  <si>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</si>
  <si>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</si>
  <si>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</si>
  <si>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</si>
  <si>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</si>
  <si>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</si>
  <si>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</si>
  <si>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</si>
  <si>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</si>
  <si>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</si>
  <si>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</si>
  <si>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</si>
  <si>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</si>
  <si>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</si>
  <si>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</si>
  <si>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</si>
  <si>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</si>
  <si>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</si>
  <si>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</si>
  <si>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</si>
  <si>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</si>
  <si>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</si>
  <si>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</si>
  <si>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</si>
  <si>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</si>
  <si>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</si>
  <si>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</si>
  <si>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</si>
  <si>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</si>
  <si>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</si>
  <si>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</si>
  <si>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</si>
  <si>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</si>
  <si>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</si>
  <si>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</si>
  <si>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</si>
  <si>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</si>
  <si>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</si>
  <si>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</si>
  <si>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</si>
  <si>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</si>
  <si>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</si>
  <si>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</si>
  <si>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</si>
  <si>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</si>
  <si>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</si>
  <si>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</si>
  <si>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</si>
  <si>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</si>
  <si>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</si>
  <si>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</si>
  <si>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</si>
  <si>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</si>
  <si>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</si>
  <si>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</si>
  <si>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</si>
  <si>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</si>
  <si>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</si>
  <si>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</si>
  <si>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</si>
  <si>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</si>
  <si>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</si>
  <si>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</si>
  <si>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</si>
  <si>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</si>
  <si>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</si>
  <si>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</si>
  <si>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</si>
  <si>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</si>
  <si>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</si>
  <si>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</si>
  <si>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</si>
  <si>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</si>
  <si>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</si>
  <si>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</si>
  <si>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</si>
  <si>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</si>
  <si>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</si>
  <si>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</si>
  <si>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</si>
  <si>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</si>
  <si>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</si>
  <si>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</si>
  <si>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</si>
  <si>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</si>
  <si>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</si>
  <si>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</si>
  <si>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</si>
  <si>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</si>
  <si>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</si>
  <si>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</si>
  <si>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</si>
  <si>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</si>
  <si>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</si>
  <si>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</si>
  <si>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</si>
  <si>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</si>
  <si>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</si>
  <si>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</si>
  <si>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</si>
  <si>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</si>
  <si>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</si>
  <si>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</si>
  <si>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</si>
  <si>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</si>
  <si>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</si>
  <si>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</si>
  <si>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</si>
  <si>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</si>
  <si>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</si>
  <si>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</si>
  <si>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</si>
  <si>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</si>
  <si>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</si>
  <si>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</si>
  <si>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</si>
  <si>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</si>
  <si>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</si>
  <si>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</si>
  <si>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</si>
  <si>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</si>
  <si>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</si>
  <si>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</si>
  <si>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</si>
  <si>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</si>
  <si>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</si>
  <si>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</si>
  <si>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</si>
  <si>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</si>
  <si>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</si>
  <si>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</si>
  <si>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</si>
  <si>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</si>
  <si>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</si>
  <si>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</si>
  <si>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</si>
  <si>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</si>
  <si>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</si>
  <si>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</si>
  <si>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</si>
  <si>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</si>
  <si>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</si>
  <si>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</si>
  <si>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</si>
  <si>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</si>
  <si>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</si>
  <si>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</si>
  <si>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</si>
  <si>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</si>
  <si>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</si>
  <si>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</si>
  <si>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</si>
  <si>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</si>
  <si>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</si>
  <si>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</si>
  <si>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</si>
  <si>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</si>
  <si>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</si>
  <si>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</si>
  <si>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</si>
  <si>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</si>
  <si>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</si>
  <si>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</si>
  <si>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</si>
  <si>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</si>
  <si>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</si>
  <si>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</si>
  <si>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</si>
  <si>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</si>
  <si>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</si>
  <si>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</si>
  <si>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</si>
  <si>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</si>
  <si>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</si>
  <si>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</si>
  <si>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</si>
  <si>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</si>
  <si>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</si>
  <si>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</si>
  <si>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</si>
  <si>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</si>
  <si>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</si>
  <si>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</si>
  <si>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</si>
  <si>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</si>
  <si>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</si>
  <si>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</si>
  <si>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</si>
  <si>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</si>
  <si>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</si>
  <si>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</si>
  <si>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</si>
  <si>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</si>
  <si>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</si>
  <si>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</si>
  <si>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</si>
  <si>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</si>
  <si>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</si>
  <si>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</si>
  <si>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</si>
  <si>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</si>
  <si>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</si>
  <si>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</si>
  <si>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</si>
  <si>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</si>
  <si>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</si>
  <si>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</si>
  <si>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</si>
  <si>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</si>
  <si>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</si>
  <si>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</si>
  <si>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</si>
  <si>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</si>
  <si>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</si>
  <si>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</si>
  <si>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</si>
  <si>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</si>
  <si>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</si>
  <si>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</si>
  <si>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</si>
  <si>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</si>
  <si>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</si>
  <si>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</si>
  <si>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</si>
  <si>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</si>
  <si>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</si>
  <si>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</si>
  <si>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</si>
  <si>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</si>
  <si>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</si>
  <si>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</si>
  <si>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</si>
  <si>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</si>
  <si>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</si>
  <si>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</si>
  <si>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</si>
  <si>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</si>
  <si>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</si>
  <si>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</si>
  <si>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</si>
  <si>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</si>
  <si>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</si>
  <si>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</si>
  <si>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</si>
  <si>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</si>
  <si>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</si>
  <si>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</si>
  <si>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</si>
  <si>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</si>
  <si>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</si>
  <si>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</si>
  <si>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</si>
  <si>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</si>
  <si>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</si>
  <si>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</si>
  <si>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</si>
  <si>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</si>
  <si>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</si>
  <si>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</si>
  <si>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</si>
  <si>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</si>
  <si>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</si>
  <si>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</si>
  <si>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</si>
  <si>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</si>
  <si>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</si>
  <si>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</si>
  <si>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</si>
  <si>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</si>
  <si>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</si>
  <si>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</si>
  <si>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</si>
  <si>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</si>
  <si>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</si>
  <si>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</si>
  <si>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</si>
  <si>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</si>
  <si>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</si>
  <si>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</si>
  <si>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</si>
  <si>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</si>
  <si>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</si>
  <si>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</si>
  <si>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</si>
  <si>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</si>
  <si>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</si>
  <si>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</si>
  <si>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</si>
  <si>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</si>
  <si>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</si>
  <si>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</si>
  <si>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</si>
  <si>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</si>
  <si>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</si>
  <si>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</si>
  <si>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</si>
  <si>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</si>
  <si>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</si>
  <si>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</si>
  <si>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</si>
  <si>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</si>
  <si>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</si>
  <si>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</si>
  <si>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</si>
  <si>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</si>
  <si>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</si>
  <si>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</si>
  <si>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</si>
  <si>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</si>
  <si>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</si>
  <si>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</si>
  <si>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</si>
  <si>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</si>
  <si>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</si>
  <si>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</si>
  <si>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</si>
  <si>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</si>
  <si>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</si>
  <si>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</si>
  <si>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</si>
  <si>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</si>
  <si>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</si>
  <si>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</si>
  <si>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</si>
  <si>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</si>
  <si>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</si>
  <si>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</si>
  <si>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</si>
  <si>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</si>
  <si>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</si>
  <si>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</si>
  <si>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</si>
  <si>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</si>
  <si>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</si>
  <si>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</si>
  <si>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</si>
  <si>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</si>
  <si>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</si>
  <si>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</si>
  <si>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</si>
  <si>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</si>
  <si>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</si>
  <si>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</si>
  <si>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</si>
  <si>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</si>
  <si>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</si>
  <si>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</si>
  <si>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</si>
  <si>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</si>
  <si>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</si>
  <si>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</si>
  <si>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</si>
  <si>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</si>
  <si>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</si>
  <si>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</si>
  <si>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</si>
  <si>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</si>
  <si>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</si>
  <si>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</si>
  <si>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</si>
  <si>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</si>
  <si>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</si>
  <si>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</si>
  <si>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</si>
  <si>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</si>
  <si>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</si>
  <si>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</si>
  <si>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</si>
  <si>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</si>
  <si>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</si>
  <si>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</si>
  <si>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</si>
  <si>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</si>
  <si>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</si>
  <si>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</si>
  <si>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</si>
  <si>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</si>
  <si>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</si>
  <si>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</si>
  <si>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</si>
  <si>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</si>
  <si>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</si>
  <si>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</si>
  <si>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</si>
  <si>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</si>
  <si>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</si>
  <si>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</si>
  <si>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</si>
  <si>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</si>
  <si>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</si>
  <si>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</si>
  <si>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</si>
  <si>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</si>
  <si>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</si>
  <si>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</si>
  <si>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</si>
  <si>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</si>
  <si>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</si>
  <si>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</si>
  <si>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</si>
  <si>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</si>
  <si>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</si>
  <si>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</si>
  <si>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</si>
  <si>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</si>
  <si>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</si>
  <si>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</si>
  <si>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</si>
  <si>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</si>
  <si>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</si>
  <si>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</si>
  <si>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</si>
  <si>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</si>
  <si>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</si>
  <si>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</si>
  <si>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</si>
  <si>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</si>
  <si>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</si>
  <si>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</si>
  <si>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</si>
  <si>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</si>
  <si>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</si>
  <si>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</si>
  <si>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</si>
  <si>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</si>
  <si>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</si>
  <si>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</si>
  <si>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</si>
  <si>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</si>
  <si>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</si>
  <si>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</si>
  <si>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</si>
  <si>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</si>
  <si>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</si>
  <si>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</si>
  <si>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</si>
  <si>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</si>
  <si>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</si>
  <si>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</si>
  <si>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</si>
  <si>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</si>
  <si>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</si>
  <si>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</si>
  <si>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</si>
  <si>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</si>
  <si>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</si>
  <si>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</si>
  <si>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</si>
  <si>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</si>
  <si>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</si>
  <si>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</si>
  <si>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</si>
  <si>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</si>
  <si>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</si>
  <si>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</si>
  <si>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</si>
  <si>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</si>
  <si>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</si>
  <si>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</si>
  <si>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</si>
  <si>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</si>
  <si>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</si>
  <si>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</si>
  <si>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</si>
  <si>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</si>
  <si>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</si>
  <si>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</si>
  <si>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</si>
  <si>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</si>
  <si>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</si>
  <si>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</si>
  <si>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</si>
  <si>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</si>
  <si>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</si>
  <si>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</si>
  <si>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</si>
  <si>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</si>
  <si>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</si>
  <si>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</si>
  <si>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</si>
  <si>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</si>
  <si>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</si>
  <si>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</si>
  <si>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</si>
  <si>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</si>
  <si>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</si>
  <si>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</si>
  <si>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</si>
  <si>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</si>
  <si>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</si>
  <si>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</si>
  <si>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</si>
  <si>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</si>
  <si>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</si>
  <si>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</si>
  <si>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</si>
  <si>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</si>
  <si>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</si>
  <si>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</si>
  <si>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</si>
  <si>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</si>
  <si>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</si>
  <si>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</si>
  <si>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</si>
  <si>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</si>
  <si>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</si>
  <si>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</si>
  <si>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</si>
  <si>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</si>
  <si>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</si>
  <si>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</si>
  <si>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</si>
  <si>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</si>
  <si>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</si>
  <si>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</si>
  <si>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</si>
  <si>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</si>
  <si>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</si>
  <si>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</si>
  <si>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</si>
  <si>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</si>
  <si>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</si>
  <si>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</si>
  <si>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</si>
  <si>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</si>
  <si>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</si>
  <si>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</si>
  <si>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</si>
  <si>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</si>
  <si>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</si>
  <si>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</si>
  <si>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</si>
  <si>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</si>
  <si>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</si>
  <si>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</si>
  <si>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</si>
  <si>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</si>
  <si>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</si>
  <si>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</si>
  <si>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</si>
  <si>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</si>
  <si>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</si>
  <si>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</si>
  <si>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</si>
  <si>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</si>
  <si>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</si>
  <si>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</si>
  <si>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</si>
  <si>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</si>
  <si>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</si>
  <si>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</si>
  <si>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</si>
  <si>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</si>
  <si>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</si>
  <si>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</si>
  <si>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</si>
  <si>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</si>
  <si>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</si>
  <si>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</si>
  <si>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</si>
  <si>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</si>
  <si>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</si>
  <si>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</si>
  <si>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</si>
  <si>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</si>
  <si>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</si>
  <si>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</si>
  <si>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</si>
  <si>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</si>
  <si>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</si>
  <si>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</si>
  <si>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</si>
  <si>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</si>
  <si>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</si>
  <si>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</si>
  <si>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</si>
  <si>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</si>
  <si>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</si>
  <si>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</si>
  <si>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</si>
  <si>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</si>
  <si>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</si>
  <si>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</si>
  <si>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</si>
  <si>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</si>
  <si>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</si>
  <si>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</si>
  <si>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</si>
  <si>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</si>
  <si>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</si>
  <si>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</si>
  <si>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</si>
  <si>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</si>
  <si>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</si>
  <si>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</si>
  <si>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</si>
  <si>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</si>
  <si>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</si>
  <si>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</si>
  <si>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</si>
  <si>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</si>
  <si>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</si>
  <si>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</si>
  <si>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</si>
  <si>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</si>
  <si>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</si>
  <si>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</si>
  <si>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</si>
  <si>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</si>
  <si>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</si>
  <si>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</si>
  <si>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</si>
  <si>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</si>
  <si>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</si>
  <si>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</si>
  <si>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</si>
  <si>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</si>
  <si>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</si>
  <si>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</si>
  <si>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</si>
  <si>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</si>
  <si>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</si>
  <si>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</si>
  <si>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</si>
  <si>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</si>
  <si>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</si>
  <si>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</si>
  <si>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</si>
  <si>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</si>
  <si>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</si>
  <si>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</si>
  <si>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</si>
  <si>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</si>
  <si>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</si>
  <si>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</si>
  <si>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</si>
  <si>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</si>
  <si>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</si>
  <si>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</si>
  <si>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</si>
  <si>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</si>
  <si>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</si>
  <si>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</si>
  <si>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</si>
  <si>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</si>
  <si>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</si>
  <si>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</si>
  <si>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</si>
  <si>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</si>
  <si>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</si>
  <si>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</si>
  <si>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</si>
  <si>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</si>
  <si>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</si>
  <si>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</si>
  <si>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</si>
  <si>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</si>
  <si>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</si>
  <si>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</si>
  <si>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</si>
  <si>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</si>
  <si>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</si>
  <si>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</si>
  <si>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</si>
  <si>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</si>
  <si>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</si>
  <si>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</si>
  <si>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</si>
  <si>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</si>
  <si>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</si>
  <si>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</si>
  <si>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</si>
  <si>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</si>
  <si>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</si>
  <si>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</si>
  <si>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</si>
  <si>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</si>
  <si>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</si>
  <si>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</si>
  <si>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</si>
  <si>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</si>
  <si>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</si>
  <si>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</si>
  <si>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</si>
  <si>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</si>
  <si>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</si>
  <si>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</si>
  <si>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</si>
  <si>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</si>
  <si>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</si>
  <si>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</si>
  <si>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</si>
  <si>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</si>
  <si>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</si>
  <si>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</si>
  <si>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</si>
  <si>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</si>
  <si>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</si>
  <si>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</si>
  <si>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</si>
  <si>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</si>
  <si>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</si>
  <si>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</si>
  <si>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</si>
  <si>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</si>
  <si>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</si>
  <si>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</si>
  <si>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</si>
  <si>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</si>
  <si>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</si>
  <si>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</si>
  <si>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</si>
  <si>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</si>
  <si>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</si>
  <si>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</si>
  <si>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</si>
  <si>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</si>
  <si>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</si>
  <si>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</si>
  <si>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</si>
  <si>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</si>
  <si>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</si>
  <si>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</si>
  <si>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</si>
  <si>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</si>
  <si>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</si>
  <si>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</si>
  <si>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</si>
  <si>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</si>
  <si>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</si>
  <si>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</si>
  <si>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</si>
  <si>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</si>
  <si>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</si>
  <si>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</si>
  <si>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</si>
  <si>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</si>
  <si>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</si>
  <si>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</si>
  <si>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</si>
  <si>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</si>
  <si>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</si>
  <si>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</si>
  <si>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</si>
  <si>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</si>
  <si>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</si>
  <si>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</si>
  <si>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</si>
  <si>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</si>
  <si>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</si>
  <si>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</si>
  <si>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</si>
  <si>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</si>
  <si>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</si>
  <si>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</si>
  <si>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</si>
  <si>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</si>
  <si>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</si>
  <si>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</si>
  <si>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</si>
  <si>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</si>
  <si>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</si>
  <si>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</si>
  <si>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</si>
  <si>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</si>
  <si>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</si>
  <si>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</si>
  <si>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</si>
  <si>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</si>
  <si>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</si>
  <si>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</si>
  <si>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</si>
  <si>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</si>
  <si>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</si>
  <si>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</si>
  <si>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</si>
  <si>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</si>
  <si>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</si>
  <si>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</si>
  <si>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</si>
  <si>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</si>
  <si>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</si>
  <si>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</si>
  <si>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</si>
  <si>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</si>
  <si>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</si>
  <si>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</si>
  <si>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</si>
  <si>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</si>
  <si>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</si>
  <si>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</si>
  <si>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</si>
  <si>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</si>
  <si>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</si>
  <si>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</si>
  <si>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</si>
  <si>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</si>
  <si>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</si>
  <si>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</si>
  <si>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</si>
  <si>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</si>
  <si>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</si>
  <si>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</si>
  <si>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</si>
  <si>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</si>
  <si>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</si>
  <si>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</si>
  <si>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</si>
  <si>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</si>
  <si>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</si>
  <si>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</si>
  <si>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</si>
  <si>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</si>
  <si>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</si>
  <si>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</si>
  <si>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</si>
  <si>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</si>
  <si>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</si>
  <si>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</si>
  <si>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</si>
  <si>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</si>
  <si>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</si>
  <si>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</si>
  <si>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</si>
  <si>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</si>
  <si>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</si>
  <si>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</si>
  <si>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</si>
  <si>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</si>
  <si>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</si>
  <si>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</si>
  <si>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</si>
  <si>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</si>
  <si>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</si>
  <si>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</si>
  <si>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</si>
  <si>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</si>
  <si>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</si>
  <si>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</si>
  <si>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</si>
  <si>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</si>
  <si>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</si>
  <si>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</si>
  <si>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</si>
  <si>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</si>
  <si>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</si>
  <si>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</si>
  <si>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</si>
  <si>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</si>
  <si>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</si>
  <si>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</si>
  <si>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</si>
  <si>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</si>
  <si>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</si>
  <si>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</si>
  <si>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</si>
  <si>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</si>
  <si>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</si>
  <si>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</si>
  <si>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</si>
  <si>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</si>
  <si>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</si>
  <si>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</si>
  <si>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</si>
  <si>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</si>
  <si>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</si>
  <si>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</si>
  <si>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</si>
  <si>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</si>
  <si>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</si>
  <si>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</si>
  <si>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</si>
  <si>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</si>
  <si>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</si>
  <si>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</si>
  <si>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</si>
  <si>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</si>
  <si>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</si>
  <si>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</si>
  <si>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</si>
  <si>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</si>
  <si>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</si>
  <si>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</si>
  <si>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</si>
  <si>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</si>
  <si>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</si>
  <si>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</si>
  <si>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</si>
  <si>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</si>
  <si>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</si>
  <si>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</si>
  <si>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</si>
  <si>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</si>
  <si>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</si>
  <si>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</si>
  <si>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</si>
  <si>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</si>
  <si>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</si>
  <si>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</si>
  <si>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</si>
  <si>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</si>
  <si>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</si>
  <si>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</si>
  <si>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</si>
  <si>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</si>
  <si>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</si>
  <si>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</si>
  <si>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</si>
  <si>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</si>
  <si>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</si>
  <si>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</si>
  <si>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</si>
  <si>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</si>
  <si>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</si>
  <si>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</si>
  <si>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</si>
  <si>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</si>
  <si>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</si>
  <si>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</si>
  <si>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</si>
  <si>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</si>
  <si>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</si>
  <si>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</si>
  <si>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</si>
  <si>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</si>
  <si>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</si>
  <si>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</si>
  <si>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</si>
  <si>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</si>
  <si>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</si>
  <si>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</si>
  <si>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</si>
  <si>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</si>
  <si>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</si>
  <si>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</si>
  <si>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</si>
  <si>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</si>
  <si>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</si>
  <si>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</si>
  <si>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</si>
  <si>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</si>
  <si>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</si>
  <si>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</si>
  <si>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</si>
  <si>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</si>
  <si>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</si>
  <si>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</si>
  <si>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</si>
  <si>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</si>
  <si>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</si>
  <si>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</si>
  <si>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</si>
  <si>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</si>
  <si>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</si>
  <si>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</si>
  <si>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</si>
  <si>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</si>
  <si>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</si>
  <si>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</si>
  <si>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</si>
  <si>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</si>
  <si>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</si>
  <si>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</si>
  <si>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</si>
  <si>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</si>
  <si>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</si>
  <si>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</si>
  <si>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</si>
  <si>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</si>
  <si>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</si>
  <si>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</si>
  <si>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</si>
  <si>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</si>
  <si>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</si>
  <si>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</si>
  <si>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</si>
  <si>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</si>
  <si>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</si>
  <si>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</si>
  <si>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</si>
  <si>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</si>
  <si>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</si>
  <si>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</si>
  <si>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</si>
  <si>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</si>
  <si>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</si>
  <si>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</si>
  <si>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</si>
  <si>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</si>
  <si>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</si>
  <si>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</si>
  <si>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</si>
  <si>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</si>
  <si>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</si>
  <si>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</si>
  <si>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</si>
  <si>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</si>
  <si>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</si>
  <si>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</si>
  <si>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</si>
  <si>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</si>
  <si>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</si>
  <si>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</si>
  <si>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</si>
  <si>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</si>
  <si>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</si>
  <si>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</si>
  <si>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</si>
  <si>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</si>
  <si>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</si>
  <si>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</si>
  <si>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</si>
  <si>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</si>
  <si>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</si>
  <si>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</si>
  <si>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</si>
  <si>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</si>
  <si>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</si>
  <si>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</si>
  <si>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</si>
  <si>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</si>
  <si>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</si>
  <si>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</si>
  <si>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</si>
  <si>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</si>
  <si>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</si>
  <si>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</si>
  <si>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</si>
  <si>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</si>
  <si>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</si>
  <si>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</si>
  <si>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</si>
  <si>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</si>
  <si>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</si>
  <si>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</si>
  <si>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</si>
  <si>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</si>
  <si>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</si>
  <si>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</si>
  <si>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</si>
  <si>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</si>
  <si>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</si>
  <si>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</si>
  <si>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</si>
  <si>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</si>
  <si>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</si>
  <si>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</si>
  <si>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</si>
  <si>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</si>
  <si>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</si>
  <si>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</si>
  <si>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</si>
  <si>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</si>
  <si>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</si>
  <si>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</si>
  <si>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</si>
  <si>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</si>
  <si>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</si>
  <si>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</si>
  <si>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</si>
  <si>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</si>
  <si>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</si>
  <si>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</si>
  <si>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</si>
  <si>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</si>
  <si>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</si>
  <si>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</si>
  <si>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</si>
  <si>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</si>
  <si>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</si>
  <si>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</si>
  <si>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</si>
  <si>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</si>
  <si>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</si>
  <si>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</si>
  <si>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</si>
  <si>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</si>
  <si>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</si>
  <si>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</si>
  <si>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</si>
  <si>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</si>
  <si>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</si>
  <si>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</si>
  <si>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</si>
  <si>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</si>
  <si>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</si>
  <si>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</si>
  <si>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</si>
  <si>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</si>
  <si>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</si>
  <si>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</si>
  <si>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</si>
  <si>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</si>
  <si>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</si>
  <si>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</si>
  <si>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</si>
  <si>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</si>
  <si>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</si>
  <si>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</si>
  <si>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</si>
  <si>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</si>
  <si>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</si>
  <si>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</si>
  <si>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</si>
  <si>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</si>
  <si>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</si>
  <si>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</si>
  <si>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</si>
  <si>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</si>
  <si>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</si>
  <si>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</si>
  <si>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</si>
  <si>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</si>
  <si>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</si>
  <si>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</si>
  <si>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</si>
  <si>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</si>
  <si>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</si>
  <si>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</si>
  <si>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</si>
  <si>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</si>
  <si>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</si>
  <si>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</si>
  <si>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</si>
  <si>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</si>
  <si>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</si>
  <si>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</si>
  <si>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</si>
  <si>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</si>
  <si>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</si>
  <si>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</si>
  <si>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</si>
  <si>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</si>
  <si>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</si>
  <si>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</si>
  <si>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</si>
  <si>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</si>
  <si>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</si>
  <si>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</si>
  <si>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</si>
  <si>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</si>
  <si>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</si>
  <si>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</si>
  <si>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</si>
  <si>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</si>
  <si>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</si>
  <si>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</si>
  <si>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</si>
  <si>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</si>
  <si>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</si>
  <si>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</si>
  <si>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</si>
  <si>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</si>
  <si>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</si>
  <si>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</si>
  <si>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</si>
  <si>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</si>
  <si>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</si>
  <si>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</si>
  <si>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</si>
  <si>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</si>
  <si>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</si>
  <si>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</si>
  <si>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</si>
  <si>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</si>
  <si>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</si>
  <si>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</si>
  <si>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</si>
  <si>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</si>
  <si>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</si>
  <si>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</si>
  <si>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</si>
  <si>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</si>
  <si>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</si>
  <si>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</si>
  <si>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</si>
  <si>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</si>
  <si>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</si>
  <si>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</si>
  <si>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</si>
  <si>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</si>
  <si>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</si>
  <si>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</si>
  <si>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</si>
  <si>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</si>
  <si>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</si>
  <si>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</si>
  <si>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</si>
  <si>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</si>
  <si>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</si>
  <si>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</si>
  <si>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</si>
  <si>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</si>
  <si>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</si>
  <si>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</si>
  <si>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</si>
  <si>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</si>
  <si>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</si>
  <si>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</si>
  <si>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</si>
  <si>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</si>
  <si>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</si>
  <si>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</si>
  <si>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</si>
  <si>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</si>
  <si>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</si>
  <si>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</si>
  <si>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</si>
  <si>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</si>
  <si>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</si>
  <si>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</si>
  <si>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</si>
  <si>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</si>
  <si>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</si>
  <si>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</si>
  <si>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</si>
  <si>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</si>
  <si>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</si>
  <si>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</si>
  <si>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</si>
  <si>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</si>
  <si>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</si>
  <si>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</si>
  <si>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</si>
  <si>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</si>
  <si>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</si>
  <si>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</si>
  <si>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</si>
  <si>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</si>
  <si>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</si>
  <si>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</si>
  <si>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</si>
  <si>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</si>
  <si>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</si>
  <si>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</si>
  <si>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</si>
  <si>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</si>
  <si>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</si>
  <si>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</si>
  <si>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</si>
  <si>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</si>
  <si>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</si>
  <si>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</si>
  <si>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</si>
  <si>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</si>
  <si>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</si>
  <si>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</si>
  <si>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</si>
  <si>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</si>
  <si>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</si>
  <si>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</si>
  <si>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</si>
  <si>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</si>
  <si>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</si>
  <si>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</si>
  <si>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</si>
  <si>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</si>
  <si>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</si>
  <si>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</si>
  <si>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</si>
  <si>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</si>
  <si>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</si>
  <si>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</si>
  <si>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</si>
  <si>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</si>
  <si>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</si>
  <si>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</si>
  <si>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</si>
  <si>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</si>
  <si>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</si>
  <si>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</si>
  <si>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</si>
  <si>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</si>
  <si>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</si>
  <si>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</si>
  <si>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</si>
  <si>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</si>
  <si>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</si>
  <si>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</si>
  <si>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</si>
  <si>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</si>
  <si>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</si>
  <si>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</si>
  <si>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</si>
  <si>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</si>
  <si>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</si>
  <si>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</si>
  <si>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</si>
  <si>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</si>
  <si>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</si>
  <si>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</si>
  <si>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</si>
  <si>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</si>
  <si>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</si>
  <si>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</si>
  <si>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</si>
  <si>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</si>
  <si>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</si>
  <si>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</si>
  <si>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</si>
  <si>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</si>
  <si>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</si>
  <si>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</si>
  <si>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</si>
  <si>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</si>
  <si>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</si>
  <si>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</si>
  <si>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</si>
  <si>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</si>
  <si>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</si>
  <si>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</si>
  <si>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</si>
  <si>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</si>
  <si>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</si>
  <si>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</si>
  <si>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</si>
  <si>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</si>
  <si>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</si>
  <si>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</si>
  <si>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</si>
  <si>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</si>
  <si>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</si>
  <si>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</si>
  <si>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</si>
  <si>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</si>
  <si>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</si>
  <si>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</si>
  <si>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</si>
  <si>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</si>
  <si>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</si>
  <si>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</si>
  <si>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</si>
  <si>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</si>
  <si>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</si>
  <si>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</si>
  <si>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</si>
  <si>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</si>
  <si>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</si>
  <si>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</si>
  <si>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</si>
  <si>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</si>
  <si>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</si>
  <si>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</si>
  <si>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</si>
  <si>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</si>
  <si>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</si>
  <si>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</si>
  <si>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</si>
  <si>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</si>
  <si>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</si>
  <si>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</si>
  <si>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</si>
  <si>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</si>
  <si>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</si>
  <si>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</si>
  <si>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</si>
  <si>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</si>
  <si>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</si>
  <si>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</si>
  <si>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</si>
  <si>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</si>
  <si>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</si>
  <si>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</si>
  <si>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</si>
  <si>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</si>
  <si>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</si>
  <si>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</si>
  <si>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</si>
  <si>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</si>
  <si>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</si>
  <si>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</si>
  <si>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</si>
  <si>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</si>
  <si>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</si>
  <si>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</si>
  <si>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</si>
  <si>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</si>
  <si>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</si>
  <si>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</si>
  <si>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</si>
  <si>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</si>
  <si>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</si>
  <si>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</si>
  <si>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</si>
  <si>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</si>
  <si>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</si>
  <si>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</si>
  <si>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</si>
  <si>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</si>
  <si>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</si>
  <si>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</si>
  <si>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</si>
  <si>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</si>
  <si>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</si>
  <si>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</si>
  <si>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</si>
  <si>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</si>
  <si>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</si>
  <si>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</si>
  <si>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</si>
  <si>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</si>
  <si>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</si>
  <si>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</si>
  <si>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</si>
  <si>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</si>
  <si>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</si>
  <si>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</si>
  <si>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</si>
  <si>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</si>
  <si>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</si>
  <si>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</si>
  <si>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</si>
  <si>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</si>
  <si>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</si>
  <si>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</si>
  <si>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</si>
  <si>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</si>
  <si>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</si>
  <si>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</si>
  <si>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</si>
  <si>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</si>
  <si>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</si>
  <si>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</si>
  <si>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</si>
  <si>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</si>
  <si>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</si>
  <si>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</si>
  <si>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</si>
  <si>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</si>
  <si>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</si>
  <si>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</si>
  <si>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</si>
  <si>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</si>
  <si>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</si>
  <si>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</si>
  <si>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</si>
  <si>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</si>
  <si>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</si>
  <si>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</si>
  <si>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</si>
  <si>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</si>
  <si>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</si>
  <si>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</si>
  <si>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</si>
  <si>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</si>
  <si>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</si>
  <si>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</si>
  <si>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</si>
  <si>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</si>
  <si>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</si>
  <si>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</si>
  <si>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</si>
  <si>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</si>
  <si>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</si>
  <si>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</si>
  <si>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</si>
  <si>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</si>
  <si>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</si>
  <si>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</si>
  <si>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</si>
  <si>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</si>
  <si>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</si>
  <si>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</si>
  <si>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</si>
  <si>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</si>
  <si>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</si>
  <si>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</si>
  <si>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</si>
  <si>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</si>
  <si>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</si>
  <si>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</si>
  <si>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</si>
  <si>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</si>
  <si>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</si>
  <si>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</si>
  <si>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</si>
  <si>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</si>
  <si>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</si>
  <si>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</si>
  <si>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</si>
  <si>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</si>
  <si>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</si>
  <si>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</si>
  <si>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</si>
  <si>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</si>
  <si>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</si>
  <si>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</si>
  <si>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</si>
  <si>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</si>
  <si>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</si>
  <si>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</si>
  <si>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</si>
  <si>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</si>
  <si>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</si>
  <si>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</si>
  <si>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</si>
  <si>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</si>
  <si>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</si>
  <si>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</si>
  <si>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</si>
  <si>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</si>
  <si>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</si>
  <si>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</si>
  <si>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</si>
  <si>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</si>
  <si>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</si>
  <si>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</si>
  <si>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</si>
  <si>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</si>
  <si>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</si>
  <si>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</si>
  <si>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</si>
  <si>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</si>
  <si>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</si>
  <si>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</si>
  <si>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</si>
  <si>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</si>
  <si>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</si>
  <si>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</si>
  <si>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</si>
  <si>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</si>
  <si>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</si>
  <si>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</si>
  <si>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</si>
  <si>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</si>
  <si>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</si>
  <si>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</si>
  <si>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</si>
  <si>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</si>
  <si>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</si>
  <si>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</si>
  <si>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</si>
  <si>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</si>
  <si>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</si>
  <si>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</si>
  <si>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</si>
  <si>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</si>
  <si>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</si>
  <si>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</si>
  <si>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</si>
  <si>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</si>
  <si>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</si>
  <si>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</si>
  <si>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</si>
  <si>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</si>
  <si>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</si>
  <si>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</si>
  <si>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</si>
  <si>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</si>
  <si>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</si>
  <si>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</si>
  <si>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</si>
  <si>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</si>
  <si>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</si>
  <si>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</si>
  <si>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</si>
  <si>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</si>
  <si>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</si>
  <si>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</si>
  <si>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</si>
  <si>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</si>
  <si>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</si>
  <si>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</si>
  <si>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</si>
  <si>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</si>
  <si>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</si>
  <si>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</si>
  <si>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</si>
  <si>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</si>
  <si>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</si>
  <si>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</si>
  <si>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</si>
  <si>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</si>
  <si>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</si>
  <si>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</si>
  <si>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</si>
  <si>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</si>
  <si>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</si>
  <si>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</si>
  <si>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</si>
  <si>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</si>
  <si>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</si>
  <si>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</si>
  <si>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</si>
  <si>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</si>
  <si>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</si>
  <si>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</si>
  <si>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</si>
  <si>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</si>
  <si>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</si>
  <si>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</si>
  <si>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</si>
  <si>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</si>
  <si>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</si>
  <si>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</si>
  <si>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</si>
  <si>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</si>
  <si>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</si>
  <si>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</si>
  <si>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</si>
  <si>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</si>
  <si>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</si>
  <si>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</si>
  <si>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</si>
  <si>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</si>
  <si>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</si>
  <si>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</si>
  <si>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</si>
  <si>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</si>
  <si>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</si>
  <si>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</si>
  <si>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</si>
  <si>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</si>
  <si>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</si>
  <si>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</si>
  <si>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</si>
  <si>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</si>
  <si>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</si>
  <si>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</si>
  <si>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</si>
  <si>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</si>
  <si>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</si>
  <si>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</si>
  <si>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</si>
  <si>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</si>
  <si>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</si>
  <si>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</si>
  <si>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</si>
  <si>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</si>
  <si>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</si>
  <si>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</si>
  <si>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</si>
  <si>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</si>
  <si>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</si>
  <si>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</si>
  <si>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</si>
  <si>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</si>
  <si>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</si>
  <si>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</si>
  <si>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</si>
  <si>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</si>
  <si>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</si>
  <si>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</si>
  <si>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</si>
  <si>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</si>
  <si>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</si>
  <si>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</si>
  <si>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</si>
  <si>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</si>
  <si>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</si>
  <si>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</si>
  <si>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</si>
  <si>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</si>
  <si>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</si>
  <si>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</si>
  <si>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</si>
  <si>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</si>
  <si>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</si>
  <si>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</si>
  <si>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</si>
  <si>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</si>
  <si>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</si>
  <si>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</si>
  <si>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</si>
  <si>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</si>
  <si>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</si>
  <si>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</si>
  <si>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</si>
  <si>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</si>
  <si>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</si>
  <si>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</si>
  <si>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</si>
  <si>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</si>
  <si>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</si>
  <si>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</si>
  <si>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</si>
  <si>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</si>
  <si>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</si>
  <si>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</si>
  <si>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</si>
  <si>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</si>
  <si>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</si>
  <si>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</si>
  <si>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</si>
  <si>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</si>
  <si>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</si>
  <si>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</si>
  <si>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</si>
  <si>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</si>
  <si>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</si>
  <si>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</si>
  <si>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</si>
  <si>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</si>
  <si>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</si>
  <si>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</si>
  <si>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</si>
  <si>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</si>
  <si>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</si>
  <si>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</si>
  <si>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</si>
  <si>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</si>
  <si>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</si>
  <si>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</si>
  <si>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</si>
  <si>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</si>
  <si>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</si>
  <si>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</si>
  <si>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</si>
  <si>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</si>
  <si>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</si>
  <si>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</si>
  <si>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</si>
  <si>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</si>
  <si>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</si>
  <si>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</si>
  <si>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</si>
  <si>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</si>
  <si>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</si>
  <si>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</si>
  <si>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</si>
  <si>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</si>
  <si>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</si>
  <si>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</si>
  <si>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</si>
  <si>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</si>
  <si>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</si>
  <si>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</si>
  <si>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</si>
  <si>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</si>
  <si>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</si>
  <si>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</si>
  <si>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</si>
  <si>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</si>
  <si>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</si>
  <si>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</si>
  <si>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</si>
  <si>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</si>
  <si>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</si>
  <si>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</si>
  <si>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</si>
  <si>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</si>
  <si>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</si>
  <si>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</si>
  <si>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</si>
  <si>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</si>
  <si>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</si>
  <si>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</si>
  <si>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</si>
  <si>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</si>
  <si>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</si>
  <si>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</si>
  <si>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</si>
  <si>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</si>
  <si>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</si>
  <si>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</si>
  <si>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</si>
  <si>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</si>
  <si>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</si>
  <si>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</si>
  <si>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</si>
  <si>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</si>
  <si>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</si>
  <si>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</si>
  <si>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</si>
  <si>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</si>
  <si>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</si>
  <si>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</si>
  <si>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</si>
  <si>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</si>
  <si>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</si>
  <si>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</si>
  <si>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</si>
  <si>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</si>
  <si>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</si>
  <si>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</si>
  <si>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</si>
  <si>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</si>
  <si>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</si>
  <si>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</si>
  <si>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</si>
  <si>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</si>
  <si>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</si>
  <si>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</si>
  <si>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</si>
  <si>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</si>
  <si>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</si>
  <si>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</si>
  <si>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</si>
  <si>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</si>
  <si>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</si>
  <si>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</si>
  <si>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</si>
  <si>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</si>
  <si>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</si>
  <si>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</si>
  <si>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</si>
  <si>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</si>
  <si>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</si>
  <si>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</si>
  <si>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</si>
  <si>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</si>
  <si>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</si>
  <si>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</si>
  <si>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</si>
  <si>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</si>
  <si>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</si>
  <si>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</si>
  <si>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</si>
  <si>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</si>
  <si>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</si>
  <si>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</si>
  <si>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</si>
  <si>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</si>
  <si>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</si>
  <si>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</si>
  <si>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</si>
  <si>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</si>
  <si>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</si>
  <si>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</si>
  <si>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</si>
  <si>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</si>
  <si>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</si>
  <si>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</si>
  <si>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</si>
  <si>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</si>
  <si>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</si>
  <si>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</si>
  <si>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</si>
  <si>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</si>
  <si>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</si>
  <si>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</si>
  <si>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</si>
  <si>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</si>
  <si>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</si>
  <si>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</si>
  <si>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</si>
  <si>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</si>
  <si>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</si>
  <si>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</si>
  <si>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</si>
  <si>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</si>
  <si>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</si>
  <si>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</si>
  <si>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</si>
  <si>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</si>
  <si>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</si>
  <si>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</si>
  <si>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</si>
  <si>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</si>
  <si>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</si>
  <si>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</si>
  <si>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</si>
  <si>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</si>
  <si>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</si>
  <si>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</si>
  <si>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</si>
  <si>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</si>
  <si>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</si>
  <si>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</si>
  <si>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</si>
  <si>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</si>
  <si>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</si>
  <si>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</si>
  <si>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</si>
  <si>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</si>
  <si>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</si>
  <si>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</si>
  <si>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</si>
  <si>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</si>
  <si>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</si>
  <si>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</si>
  <si>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</si>
  <si>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</si>
  <si>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</si>
  <si>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</si>
  <si>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</si>
  <si>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</si>
  <si>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</si>
  <si>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</si>
  <si>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</si>
  <si>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</si>
  <si>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</si>
  <si>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</si>
  <si>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</si>
  <si>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</si>
  <si>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</si>
  <si>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</si>
  <si>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</si>
  <si>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</si>
  <si>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</si>
  <si>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</si>
  <si>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</si>
  <si>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</si>
  <si>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</si>
  <si>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</si>
  <si>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</si>
  <si>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</si>
  <si>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</si>
  <si>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</si>
  <si>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</si>
  <si>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</si>
  <si>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</si>
  <si>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</si>
  <si>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</si>
  <si>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</si>
  <si>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</si>
  <si>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</si>
  <si>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</si>
  <si>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</si>
  <si>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</si>
  <si>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</si>
  <si>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</si>
  <si>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</si>
  <si>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</si>
  <si>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</si>
  <si>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</si>
  <si>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</si>
  <si>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</si>
  <si>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</si>
  <si>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</si>
  <si>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</si>
  <si>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</si>
  <si>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</si>
  <si>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</si>
  <si>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</si>
  <si>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</si>
  <si>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</si>
  <si>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</si>
  <si>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</si>
  <si>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</si>
  <si>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</si>
  <si>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</si>
  <si>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</si>
  <si>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</si>
  <si>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</si>
  <si>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</si>
  <si>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</si>
  <si>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</si>
  <si>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</si>
  <si>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</si>
  <si>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</si>
  <si>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</si>
  <si>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</si>
  <si>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</si>
  <si>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</si>
  <si>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</si>
  <si>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</si>
  <si>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</si>
  <si>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</si>
  <si>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</si>
  <si>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</si>
  <si>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</si>
  <si>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</si>
  <si>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</si>
  <si>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</si>
  <si>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</si>
  <si>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</si>
  <si>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</si>
  <si>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</si>
  <si>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</si>
  <si>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</si>
  <si>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</si>
  <si>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</si>
  <si>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</si>
  <si>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</si>
  <si>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</si>
  <si>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</si>
  <si>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</si>
  <si>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</si>
  <si>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</si>
  <si>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</si>
  <si>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</si>
  <si>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</si>
  <si>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</si>
  <si>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</si>
  <si>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</si>
  <si>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</si>
  <si>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</si>
  <si>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</si>
  <si>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</si>
  <si>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</si>
  <si>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</si>
  <si>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</si>
  <si>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</si>
  <si>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</si>
  <si>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</si>
  <si>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</si>
  <si>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</si>
  <si>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</si>
  <si>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</si>
  <si>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</si>
  <si>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</si>
  <si>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</si>
  <si>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</si>
  <si>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</si>
  <si>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</si>
  <si>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</si>
  <si>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</si>
  <si>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</si>
  <si>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</si>
  <si>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</si>
  <si>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</si>
  <si>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</si>
  <si>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</si>
  <si>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</si>
  <si>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</si>
  <si>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</si>
  <si>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</si>
  <si>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</si>
  <si>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</si>
  <si>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</si>
  <si>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</si>
  <si>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</si>
  <si>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</si>
  <si>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</si>
  <si>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</si>
  <si>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</si>
  <si>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</si>
  <si>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</si>
  <si>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</si>
  <si>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</si>
  <si>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</si>
  <si>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</si>
  <si>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</si>
  <si>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</si>
  <si>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</si>
  <si>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</si>
  <si>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</si>
  <si>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</si>
  <si>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</si>
  <si>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</si>
  <si>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</si>
  <si>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</si>
  <si>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</si>
  <si>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</si>
  <si>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</si>
  <si>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</si>
  <si>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</si>
  <si>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</si>
  <si>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</si>
  <si>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</si>
  <si>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</si>
  <si>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</si>
  <si>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</si>
  <si>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</si>
  <si>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</si>
  <si>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</si>
  <si>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</si>
  <si>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</si>
  <si>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</si>
  <si>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</si>
  <si>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</si>
  <si>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</si>
  <si>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</si>
  <si>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</si>
  <si>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</si>
  <si>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</si>
  <si>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</si>
  <si>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</si>
  <si>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</si>
  <si>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</si>
  <si>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</si>
  <si>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</si>
  <si>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</si>
  <si>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</si>
  <si>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</si>
  <si>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</si>
  <si>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</si>
  <si>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</si>
  <si>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</si>
  <si>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</si>
  <si>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</si>
  <si>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</si>
  <si>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</si>
  <si>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</si>
  <si>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</si>
  <si>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</si>
  <si>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</si>
  <si>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</si>
  <si>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</si>
  <si>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</si>
  <si>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</si>
  <si>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</si>
  <si>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</si>
  <si>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</si>
  <si>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</si>
  <si>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</si>
  <si>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</si>
  <si>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</si>
  <si>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</si>
  <si>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</si>
  <si>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</si>
  <si>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</si>
  <si>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</si>
  <si>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</si>
  <si>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</si>
  <si>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</si>
  <si>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</si>
  <si>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</si>
  <si>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</si>
  <si>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</si>
  <si>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</si>
  <si>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</si>
  <si>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</si>
  <si>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</si>
  <si>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</si>
  <si>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</si>
  <si>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</si>
  <si>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</si>
  <si>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</si>
  <si>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</si>
  <si>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</si>
  <si>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</si>
  <si>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</si>
  <si>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</si>
  <si>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</si>
  <si>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</si>
  <si>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</si>
  <si>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</si>
  <si>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</si>
  <si>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</si>
  <si>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</si>
  <si>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</si>
  <si>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</si>
  <si>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</si>
  <si>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</si>
  <si>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</si>
  <si>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</si>
  <si>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</si>
  <si>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</si>
  <si>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</si>
  <si>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</si>
  <si>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</si>
  <si>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</si>
  <si>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</si>
  <si>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</si>
  <si>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</si>
  <si>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</si>
  <si>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</si>
  <si>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</si>
  <si>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</si>
  <si>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</si>
  <si>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</si>
  <si>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</si>
  <si>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</si>
  <si>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</si>
  <si>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</si>
  <si>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</si>
  <si>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</si>
  <si>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</si>
  <si>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</si>
  <si>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</si>
  <si>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</si>
  <si>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</si>
  <si>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</si>
  <si>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</si>
  <si>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</si>
  <si>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</si>
  <si>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</si>
  <si>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</si>
  <si>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</si>
  <si>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</si>
  <si>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</si>
  <si>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</si>
  <si>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</si>
  <si>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</si>
  <si>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</si>
  <si>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</si>
  <si>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</si>
  <si>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</si>
  <si>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</si>
  <si>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</si>
  <si>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</si>
  <si>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</si>
  <si>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</si>
  <si>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</si>
  <si>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</si>
  <si>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</si>
  <si>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</si>
  <si>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</si>
  <si>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</si>
  <si>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</si>
  <si>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</si>
  <si>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</si>
  <si>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</si>
  <si>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</si>
  <si>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</si>
  <si>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</si>
  <si>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</si>
  <si>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</si>
  <si>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</si>
  <si>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</si>
  <si>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</si>
  <si>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</si>
  <si>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</si>
  <si>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</si>
  <si>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</si>
  <si>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</si>
  <si>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</si>
  <si>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</si>
  <si>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</si>
  <si>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</si>
  <si>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</si>
  <si>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</si>
  <si>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</si>
  <si>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</si>
  <si>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</si>
  <si>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</si>
  <si>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</si>
  <si>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</si>
  <si>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</si>
  <si>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</si>
  <si>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</si>
  <si>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</si>
  <si>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</si>
  <si>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</si>
  <si>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</si>
  <si>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</si>
  <si>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</si>
  <si>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</si>
  <si>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</si>
  <si>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</si>
  <si>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</si>
  <si>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</si>
  <si>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</si>
  <si>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</si>
  <si>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</si>
  <si>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</si>
  <si>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</si>
  <si>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</si>
  <si>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</si>
  <si>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</si>
  <si>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</si>
  <si>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</si>
  <si>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</si>
  <si>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</si>
  <si>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</si>
  <si>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</si>
  <si>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</si>
  <si>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</si>
  <si>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</si>
  <si>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</si>
  <si>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</si>
  <si>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</si>
  <si>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</si>
  <si>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</si>
  <si>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</si>
  <si>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</si>
  <si>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</si>
  <si>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</si>
  <si>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</si>
  <si>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</si>
  <si>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</si>
  <si>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</si>
  <si>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</si>
  <si>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</si>
  <si>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</si>
  <si>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</si>
  <si>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</si>
  <si>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</si>
  <si>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</si>
  <si>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</si>
  <si>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</si>
  <si>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</si>
  <si>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</si>
  <si>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</si>
  <si>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</si>
  <si>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</si>
  <si>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</si>
  <si>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</si>
  <si>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</si>
  <si>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</si>
  <si>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</si>
  <si>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</si>
  <si>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</si>
  <si>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</si>
  <si>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</si>
  <si>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</si>
  <si>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</si>
  <si>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</si>
  <si>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</si>
  <si>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</si>
  <si>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</si>
  <si>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</si>
  <si>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</si>
  <si>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</si>
  <si>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</si>
  <si>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</si>
  <si>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</si>
  <si>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</si>
  <si>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</si>
  <si>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</si>
  <si>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</si>
  <si>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</si>
  <si>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</si>
  <si>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</si>
  <si>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</si>
  <si>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</si>
  <si>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</si>
  <si>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</si>
  <si>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</si>
  <si>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</si>
  <si>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</si>
  <si>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</si>
  <si>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</si>
  <si>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</si>
  <si>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</si>
  <si>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</si>
  <si>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</si>
  <si>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</si>
  <si>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</si>
  <si>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</si>
  <si>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</si>
  <si>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</si>
  <si>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</si>
  <si>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</si>
  <si>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</si>
  <si>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</si>
  <si>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</si>
  <si>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</si>
  <si>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</si>
  <si>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</si>
  <si>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</si>
  <si>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</si>
  <si>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</si>
  <si>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</si>
  <si>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</si>
  <si>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</si>
  <si>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</si>
  <si>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</si>
  <si>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</si>
  <si>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</si>
  <si>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</si>
  <si>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</si>
  <si>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</si>
  <si>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</si>
  <si>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</si>
  <si>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</si>
  <si>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</si>
  <si>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</si>
  <si>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</si>
  <si>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</si>
  <si>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</si>
  <si>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</si>
  <si>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</si>
  <si>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</si>
  <si>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</si>
  <si>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</si>
  <si>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</si>
  <si>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</si>
  <si>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</si>
  <si>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</si>
  <si>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</si>
  <si>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</si>
  <si>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</si>
  <si>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</si>
  <si>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</si>
  <si>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</si>
  <si>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</si>
  <si>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</si>
  <si>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</si>
  <si>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</si>
  <si>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</si>
  <si>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</si>
  <si>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</si>
  <si>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</si>
  <si>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</si>
  <si>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</si>
  <si>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</si>
  <si>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</si>
  <si>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</si>
  <si>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</si>
  <si>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</si>
  <si>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</si>
  <si>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</si>
  <si>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</si>
  <si>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</si>
  <si>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</si>
  <si>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</si>
  <si>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</si>
  <si>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</si>
  <si>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</si>
  <si>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</si>
  <si>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</si>
  <si>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</si>
  <si>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</si>
  <si>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</si>
  <si>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</si>
  <si>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</si>
  <si>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</si>
  <si>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</si>
  <si>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</si>
  <si>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</si>
  <si>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</si>
  <si>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</si>
  <si>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</si>
  <si>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</si>
  <si>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</si>
  <si>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</si>
  <si>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</si>
  <si>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</si>
  <si>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</si>
  <si>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</si>
  <si>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</si>
  <si>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</si>
  <si>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</si>
  <si>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</si>
  <si>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</si>
  <si>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</si>
  <si>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</si>
  <si>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</si>
  <si>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</si>
  <si>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</si>
  <si>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</si>
  <si>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</si>
  <si>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</si>
  <si>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</si>
  <si>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</si>
  <si>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</si>
  <si>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</si>
  <si>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</si>
  <si>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</si>
  <si>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</si>
  <si>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</si>
  <si>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</si>
  <si>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</si>
  <si>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</si>
  <si>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</si>
  <si>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</si>
  <si>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</si>
  <si>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</si>
  <si>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</si>
  <si>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</si>
  <si>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</si>
  <si>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</si>
  <si>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</si>
  <si>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</si>
  <si>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</si>
  <si>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</si>
  <si>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</si>
  <si>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</si>
  <si>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</si>
  <si>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</si>
  <si>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</si>
  <si>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</si>
  <si>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</si>
  <si>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</si>
  <si>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</si>
  <si>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</si>
  <si>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</si>
  <si>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</si>
  <si>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</si>
  <si>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</si>
  <si>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</si>
  <si>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</si>
  <si>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</si>
  <si>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</si>
  <si>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</si>
  <si>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</si>
  <si>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</si>
  <si>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</si>
  <si>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</si>
  <si>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</si>
  <si>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</si>
  <si>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</si>
  <si>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</si>
  <si>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</si>
  <si>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</si>
  <si>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</si>
  <si>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</si>
  <si>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</si>
  <si>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</si>
  <si>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</si>
  <si>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</si>
  <si>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</si>
  <si>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</si>
  <si>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</si>
  <si>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</si>
  <si>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</si>
  <si>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</si>
  <si>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</si>
  <si>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</si>
  <si>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</si>
  <si>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</si>
  <si>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</si>
  <si>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</si>
  <si>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</si>
  <si>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</si>
  <si>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</si>
  <si>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</si>
  <si>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</si>
  <si>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</si>
  <si>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</si>
  <si>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</si>
  <si>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</si>
  <si>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</si>
  <si>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</si>
  <si>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</si>
  <si>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</si>
  <si>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</si>
  <si>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</si>
  <si>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</si>
  <si>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</si>
  <si>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</si>
  <si>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</si>
  <si>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</si>
  <si>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</si>
  <si>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</si>
  <si>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</si>
  <si>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</si>
  <si>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</si>
  <si>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</si>
  <si>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</si>
  <si>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</si>
  <si>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</si>
  <si>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</si>
  <si>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</si>
  <si>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</si>
  <si>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</si>
  <si>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</si>
  <si>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</si>
  <si>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</si>
  <si>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</si>
  <si>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</si>
  <si>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</si>
  <si>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</si>
  <si>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</si>
  <si>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</si>
  <si>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</si>
  <si>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</si>
  <si>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</si>
  <si>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</si>
  <si>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</si>
  <si>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</si>
  <si>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</si>
  <si>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</si>
  <si>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</si>
  <si>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</si>
  <si>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</si>
  <si>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</si>
  <si>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</si>
  <si>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</si>
  <si>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</si>
  <si>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</si>
  <si>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</si>
  <si>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</si>
  <si>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</si>
  <si>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</si>
  <si>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</si>
  <si>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</si>
  <si>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</si>
  <si>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</si>
  <si>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</si>
  <si>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</si>
  <si>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</si>
  <si>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</si>
  <si>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</si>
  <si>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</si>
  <si>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</si>
  <si>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</si>
  <si>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</si>
  <si>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</si>
  <si>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</si>
  <si>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</si>
  <si>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</si>
  <si>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</si>
  <si>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</si>
  <si>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</si>
  <si>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</si>
  <si>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</si>
  <si>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</si>
  <si>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</si>
  <si>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</si>
  <si>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</si>
  <si>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</si>
  <si>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</si>
  <si>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</si>
  <si>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</si>
  <si>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</si>
  <si>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</si>
  <si>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</si>
  <si>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</si>
  <si>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</si>
  <si>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</si>
  <si>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</si>
  <si>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</si>
  <si>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</si>
  <si>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</si>
  <si>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</si>
  <si>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</si>
  <si>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</si>
  <si>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</si>
  <si>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</si>
  <si>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</si>
  <si>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</si>
  <si>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</si>
  <si>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</si>
  <si>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</si>
  <si>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</si>
  <si>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</si>
  <si>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</si>
  <si>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</si>
  <si>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</si>
  <si>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</si>
  <si>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</si>
  <si>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</si>
  <si>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</si>
  <si>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</si>
  <si>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</si>
  <si>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</si>
  <si>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</si>
  <si>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</si>
  <si>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</si>
  <si>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</si>
  <si>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</si>
  <si>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</si>
  <si>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</si>
  <si>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</si>
  <si>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</si>
  <si>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</si>
  <si>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</si>
  <si>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</si>
  <si>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</si>
  <si>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</si>
  <si>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</si>
  <si>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</si>
  <si>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</si>
  <si>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</si>
  <si>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</si>
  <si>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</si>
  <si>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</si>
  <si>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</si>
  <si>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</si>
  <si>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</si>
  <si>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</si>
  <si>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</si>
  <si>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</si>
  <si>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</si>
  <si>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</si>
  <si>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</si>
  <si>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</si>
  <si>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</si>
  <si>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</si>
  <si>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</si>
  <si>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</si>
  <si>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</si>
  <si>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</si>
  <si>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</si>
  <si>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</si>
  <si>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</si>
  <si>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</si>
  <si>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</si>
  <si>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</si>
  <si>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</si>
  <si>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</si>
  <si>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</si>
  <si>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</si>
  <si>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</si>
  <si>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</si>
  <si>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</si>
  <si>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</si>
  <si>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</si>
  <si>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</si>
  <si>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</si>
  <si>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</si>
  <si>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</si>
  <si>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</si>
  <si>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</si>
  <si>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</si>
  <si>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</si>
  <si>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</si>
  <si>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</si>
  <si>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</si>
  <si>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</si>
  <si>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</si>
  <si>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</si>
  <si>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</si>
  <si>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</si>
  <si>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</si>
  <si>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</si>
  <si>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</si>
  <si>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</si>
  <si>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</si>
  <si>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</si>
  <si>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</si>
  <si>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</si>
  <si>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</si>
  <si>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</si>
  <si>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</si>
  <si>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</si>
  <si>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</si>
  <si>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</si>
  <si>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</si>
  <si>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</si>
  <si>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</si>
  <si>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</si>
  <si>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</si>
  <si>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</si>
  <si>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</si>
  <si>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</si>
  <si>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</si>
  <si>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</si>
  <si>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</si>
  <si>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</si>
  <si>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</si>
  <si>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</si>
  <si>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</si>
  <si>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</si>
  <si>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</si>
  <si>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</si>
  <si>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</si>
  <si>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</si>
  <si>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</si>
  <si>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</si>
  <si>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</si>
  <si>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</si>
  <si>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</si>
  <si>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</si>
  <si>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</si>
  <si>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</si>
  <si>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</si>
  <si>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</si>
  <si>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</si>
  <si>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</si>
  <si>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</si>
  <si>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</si>
  <si>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</si>
  <si>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</si>
  <si>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</si>
  <si>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</si>
  <si>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</si>
  <si>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</si>
  <si>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</si>
  <si>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</si>
  <si>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</si>
  <si>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</si>
  <si>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</si>
  <si>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</si>
  <si>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</si>
  <si>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</si>
  <si>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</si>
  <si>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</si>
  <si>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</si>
  <si>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</si>
  <si>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</si>
  <si>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</si>
  <si>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</si>
  <si>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</si>
  <si>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</si>
  <si>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</si>
  <si>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</si>
  <si>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</si>
  <si>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</si>
  <si>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</si>
  <si>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</si>
  <si>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</si>
  <si>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</si>
  <si>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</si>
  <si>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</si>
  <si>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</si>
  <si>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</si>
  <si>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</si>
  <si>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</si>
  <si>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</si>
  <si>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</si>
  <si>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</si>
  <si>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</si>
  <si>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</si>
  <si>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</si>
  <si>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</si>
  <si>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</si>
  <si>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</si>
  <si>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</si>
  <si>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</si>
  <si>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</si>
  <si>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</si>
  <si>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</si>
  <si>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</si>
  <si>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</si>
  <si>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</si>
  <si>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</si>
  <si>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</si>
  <si>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</si>
  <si>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</si>
  <si>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</si>
  <si>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</si>
  <si>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</si>
  <si>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</si>
  <si>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</si>
  <si>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</si>
  <si>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</si>
  <si>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</si>
  <si>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</si>
  <si>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</si>
  <si>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</si>
  <si>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</si>
  <si>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</si>
  <si>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</si>
  <si>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</si>
  <si>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</si>
  <si>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</si>
  <si>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</si>
  <si>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</si>
  <si>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</si>
  <si>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</si>
  <si>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</si>
  <si>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</si>
  <si>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</si>
  <si>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</si>
  <si>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</si>
  <si>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</si>
  <si>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</si>
  <si>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</si>
  <si>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</si>
  <si>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</si>
  <si>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</si>
  <si>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</si>
  <si>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</si>
  <si>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</si>
  <si>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</si>
  <si>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</si>
  <si>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</si>
  <si>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</si>
  <si>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</si>
  <si>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</si>
  <si>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</si>
  <si>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</si>
  <si>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</si>
  <si>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</si>
  <si>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</si>
  <si>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</si>
  <si>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</si>
  <si>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</si>
  <si>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</si>
  <si>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</si>
  <si>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</si>
  <si>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</si>
  <si>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</si>
  <si>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</si>
  <si>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</si>
  <si>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</si>
  <si>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</si>
  <si>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</si>
  <si>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</si>
  <si>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</si>
  <si>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</si>
  <si>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</si>
  <si>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</si>
  <si>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</si>
  <si>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</si>
  <si>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</si>
  <si>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</si>
  <si>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</si>
  <si>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</si>
  <si>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</si>
  <si>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</si>
  <si>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</si>
  <si>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</si>
  <si>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</si>
  <si>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</si>
  <si>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</si>
  <si>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</si>
  <si>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</si>
  <si>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</si>
  <si>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</si>
  <si>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</si>
  <si>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</si>
  <si>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</si>
  <si>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</si>
  <si>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</si>
  <si>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</si>
  <si>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</si>
  <si>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</si>
  <si>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</si>
  <si>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</si>
  <si>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</si>
  <si>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</si>
  <si>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</si>
  <si>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</si>
  <si>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</si>
  <si>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</si>
  <si>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</si>
  <si>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</si>
  <si>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</si>
  <si>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</si>
  <si>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</si>
  <si>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</si>
  <si>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</si>
  <si>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</si>
  <si>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</si>
  <si>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</si>
  <si>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</si>
  <si>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</si>
  <si>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</si>
  <si>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</si>
  <si>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</si>
  <si>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</si>
  <si>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</si>
  <si>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</si>
  <si>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</si>
  <si>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</si>
  <si>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</si>
  <si>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</si>
  <si>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</si>
  <si>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</si>
  <si>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</si>
  <si>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</si>
  <si>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</si>
  <si>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</si>
  <si>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</si>
  <si>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</si>
  <si>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</si>
  <si>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</si>
  <si>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</si>
  <si>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</si>
  <si>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</si>
  <si>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</si>
  <si>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</si>
  <si>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</si>
  <si>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</si>
  <si>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</si>
  <si>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</si>
  <si>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</si>
  <si>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</si>
  <si>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</si>
  <si>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</si>
  <si>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</si>
  <si>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</si>
  <si>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</si>
  <si>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</si>
  <si>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</si>
  <si>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</si>
  <si>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</si>
  <si>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</si>
  <si>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</si>
  <si>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</si>
  <si>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</si>
  <si>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</si>
  <si>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</si>
  <si>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</si>
  <si>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</si>
  <si>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</si>
  <si>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</si>
  <si>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</si>
  <si>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</si>
  <si>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</si>
  <si>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</si>
  <si>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</si>
  <si>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</si>
  <si>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</si>
  <si>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</si>
  <si>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</si>
  <si>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</si>
  <si>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</si>
  <si>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</si>
  <si>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</si>
  <si>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</si>
  <si>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</si>
  <si>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</si>
  <si>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</si>
  <si>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</si>
  <si>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</si>
  <si>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</si>
  <si>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</si>
  <si>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</si>
  <si>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</si>
  <si>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</si>
  <si>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</si>
  <si>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</si>
  <si>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</si>
  <si>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</si>
  <si>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</si>
  <si>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</si>
  <si>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</si>
  <si>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</si>
  <si>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</si>
  <si>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</si>
  <si>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</si>
  <si>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</si>
  <si>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</si>
  <si>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</si>
  <si>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</si>
  <si>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</si>
  <si>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</si>
  <si>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</si>
  <si>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</si>
  <si>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</si>
  <si>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</si>
  <si>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</si>
  <si>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</si>
  <si>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</si>
  <si>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</si>
  <si>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</si>
  <si>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</si>
  <si>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</si>
  <si>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</si>
  <si>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</si>
  <si>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</si>
  <si>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</si>
  <si>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</si>
  <si>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</si>
  <si>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</si>
  <si>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</si>
  <si>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</si>
  <si>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</si>
  <si>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</si>
  <si>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</si>
  <si>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</si>
  <si>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</si>
  <si>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</si>
  <si>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</si>
  <si>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</si>
  <si>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</si>
  <si>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</si>
  <si>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</si>
  <si>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</si>
  <si>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</si>
  <si>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</si>
  <si>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</si>
  <si>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</si>
  <si>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</si>
  <si>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</si>
  <si>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</si>
  <si>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</si>
  <si>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</si>
  <si>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</si>
  <si>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</si>
  <si>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</si>
  <si>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</si>
  <si>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</si>
  <si>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</si>
  <si>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</si>
  <si>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</si>
  <si>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</si>
  <si>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</si>
  <si>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</si>
  <si>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</si>
  <si>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</si>
  <si>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</si>
  <si>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</si>
  <si>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</si>
  <si>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</si>
  <si>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</si>
  <si>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</si>
  <si>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</si>
  <si>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</si>
  <si>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</si>
  <si>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</si>
  <si>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</si>
  <si>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</si>
  <si>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</si>
  <si>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</si>
  <si>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</si>
  <si>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</si>
  <si>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</si>
  <si>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</si>
  <si>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</si>
  <si>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</si>
  <si>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</si>
  <si>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</si>
  <si>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</si>
  <si>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</si>
  <si>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</si>
  <si>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</si>
  <si>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</si>
  <si>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</si>
  <si>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</si>
  <si>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</si>
  <si>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</si>
  <si>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</si>
  <si>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</si>
  <si>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</si>
  <si>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</si>
  <si>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</si>
  <si>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</si>
  <si>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</si>
  <si>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</si>
  <si>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</si>
  <si>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</si>
  <si>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</si>
  <si>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</si>
  <si>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</si>
  <si>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</si>
  <si>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</si>
  <si>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</si>
  <si>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</si>
  <si>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</si>
  <si>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</si>
  <si>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</si>
  <si>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</si>
  <si>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</si>
  <si>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</si>
  <si>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</si>
  <si>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</si>
  <si>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</si>
  <si>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</si>
  <si>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</si>
  <si>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</si>
  <si>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</si>
  <si>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</si>
  <si>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</si>
  <si>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</si>
  <si>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</si>
  <si>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</si>
  <si>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</si>
  <si>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</si>
  <si>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</si>
  <si>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</si>
  <si>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</si>
  <si>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</si>
  <si>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</si>
  <si>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</si>
  <si>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</si>
  <si>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</si>
  <si>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</si>
  <si>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</si>
  <si>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</si>
  <si>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</si>
  <si>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</si>
  <si>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</si>
  <si>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</si>
  <si>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</si>
  <si>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</si>
  <si>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</si>
  <si>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</si>
  <si>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</si>
  <si>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</si>
  <si>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</si>
  <si>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</si>
  <si>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</si>
  <si>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</si>
  <si>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</si>
  <si>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</si>
  <si>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</si>
  <si>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</si>
  <si>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</si>
  <si>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</si>
  <si>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</si>
  <si>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</si>
  <si>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</si>
  <si>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</si>
  <si>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</si>
  <si>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</si>
  <si>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</si>
  <si>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</si>
  <si>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</si>
  <si>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</si>
  <si>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</si>
  <si>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</si>
  <si>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</si>
  <si>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</si>
  <si>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</si>
  <si>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</si>
  <si>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</si>
  <si>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</si>
  <si>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</si>
  <si>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</si>
  <si>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</si>
  <si>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</si>
  <si>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</si>
  <si>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</si>
  <si>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</si>
  <si>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</si>
  <si>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</si>
  <si>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</si>
  <si>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</si>
  <si>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</si>
  <si>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</si>
  <si>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</si>
  <si>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</si>
  <si>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</si>
  <si>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</si>
  <si>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</si>
  <si>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</si>
  <si>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</si>
  <si>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</si>
  <si>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</si>
  <si>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</si>
  <si>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</si>
  <si>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</si>
  <si>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</si>
  <si>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</si>
  <si>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</si>
  <si>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</si>
  <si>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</si>
  <si>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</si>
  <si>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</si>
  <si>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</si>
  <si>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</si>
  <si>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</si>
  <si>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</si>
  <si>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</si>
  <si>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</si>
  <si>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</si>
  <si>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</si>
  <si>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</si>
  <si>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</si>
  <si>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</si>
  <si>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</si>
  <si>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</si>
  <si>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</si>
  <si>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</si>
  <si>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</si>
  <si>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</si>
  <si>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</si>
  <si>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</si>
  <si>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</si>
  <si>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</si>
  <si>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</si>
  <si>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</si>
  <si>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</si>
  <si>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</si>
  <si>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</si>
  <si>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</si>
  <si>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</si>
  <si>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</si>
  <si>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</si>
  <si>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</si>
  <si>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</si>
  <si>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</si>
  <si>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</si>
  <si>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</si>
  <si>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</si>
  <si>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</si>
  <si>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</si>
  <si>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</si>
  <si>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</si>
  <si>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</si>
  <si>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</si>
  <si>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</si>
  <si>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</si>
  <si>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</si>
  <si>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</si>
  <si>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</si>
  <si>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</si>
  <si>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</si>
  <si>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</si>
  <si>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</si>
  <si>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</si>
  <si>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</si>
  <si>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</si>
  <si>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</si>
  <si>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</si>
  <si>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</si>
  <si>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</si>
  <si>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</si>
  <si>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</si>
  <si>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</si>
  <si>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</si>
  <si>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</si>
  <si>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</si>
  <si>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</si>
  <si>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</si>
  <si>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</si>
  <si>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</si>
  <si>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</si>
  <si>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</si>
  <si>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</si>
  <si>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</si>
  <si>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</si>
  <si>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</si>
  <si>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</si>
  <si>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</si>
  <si>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</si>
  <si>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</si>
  <si>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</si>
  <si>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</si>
  <si>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</si>
  <si>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</si>
  <si>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</si>
  <si>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</si>
  <si>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</si>
  <si>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</si>
  <si>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</si>
  <si>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</si>
  <si>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</si>
  <si>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</si>
  <si>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</si>
  <si>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</si>
  <si>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</si>
  <si>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</si>
  <si>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</si>
  <si>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</si>
  <si>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</si>
  <si>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</si>
  <si>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</si>
  <si>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</si>
  <si>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</si>
  <si>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</si>
  <si>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</si>
  <si>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</si>
  <si>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</si>
  <si>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</si>
  <si>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</si>
  <si>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</si>
  <si>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</si>
  <si>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</si>
  <si>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</si>
  <si>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</si>
  <si>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</si>
  <si>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</si>
  <si>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</si>
  <si>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</si>
  <si>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</si>
  <si>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</si>
  <si>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</si>
  <si>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</si>
  <si>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</si>
  <si>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</si>
  <si>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</si>
  <si>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</si>
  <si>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</si>
  <si>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</si>
  <si>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</si>
  <si>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</si>
  <si>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</si>
  <si>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</si>
  <si>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</si>
  <si>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</si>
  <si>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</si>
  <si>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</si>
  <si>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</si>
  <si>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</si>
  <si>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</si>
  <si>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</si>
  <si>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</si>
  <si>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</si>
  <si>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</si>
  <si>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</si>
  <si>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</si>
  <si>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</si>
  <si>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</si>
  <si>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</si>
  <si>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</si>
  <si>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</si>
  <si>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</si>
  <si>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</si>
  <si>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</si>
  <si>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</si>
  <si>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</si>
  <si>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</si>
  <si>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</si>
  <si>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</si>
  <si>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</si>
  <si>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</si>
  <si>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</si>
  <si>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</si>
  <si>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</si>
  <si>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</si>
  <si>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</si>
  <si>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</si>
  <si>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</si>
  <si>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</si>
  <si>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</si>
  <si>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</si>
  <si>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</si>
  <si>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</si>
  <si>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</si>
  <si>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</si>
  <si>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</si>
  <si>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</si>
  <si>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</si>
  <si>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</si>
  <si>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</si>
  <si>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</si>
  <si>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</si>
  <si>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</si>
  <si>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</si>
  <si>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</si>
  <si>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</si>
  <si>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</si>
  <si>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</si>
  <si>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</si>
  <si>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</si>
  <si>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</si>
  <si>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</si>
  <si>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</si>
  <si>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</si>
  <si>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</si>
  <si>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</si>
  <si>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</si>
  <si>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</si>
  <si>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</si>
  <si>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</si>
  <si>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</si>
  <si>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</si>
  <si>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</si>
  <si>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</si>
  <si>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</si>
  <si>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</si>
  <si>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</si>
  <si>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</si>
  <si>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</si>
  <si>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</si>
  <si>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</si>
  <si>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</si>
  <si>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</si>
  <si>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</si>
  <si>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</si>
  <si>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</si>
  <si>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</si>
  <si>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</si>
  <si>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</si>
  <si>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</si>
  <si>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</si>
  <si>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</si>
  <si>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</si>
  <si>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</si>
  <si>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</si>
  <si>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</si>
  <si>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</si>
  <si>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</si>
  <si>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</si>
  <si>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</si>
  <si>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</si>
  <si>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</si>
  <si>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</si>
  <si>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</si>
  <si>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</si>
  <si>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</si>
  <si>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</si>
  <si>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</si>
  <si>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</si>
  <si>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</si>
  <si>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</si>
  <si>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</si>
  <si>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</si>
  <si>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</si>
  <si>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</si>
  <si>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</si>
  <si>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</si>
  <si>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</si>
  <si>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</si>
  <si>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</si>
  <si>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</si>
  <si>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</si>
  <si>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</si>
  <si>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</si>
  <si>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</si>
  <si>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</si>
  <si>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</si>
  <si>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</si>
  <si>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</si>
  <si>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</si>
  <si>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</si>
  <si>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</si>
  <si>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</si>
  <si>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</si>
  <si>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</si>
  <si>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</si>
  <si>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</si>
  <si>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</si>
  <si>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</si>
  <si>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</si>
  <si>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</si>
  <si>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</si>
  <si>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</si>
  <si>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</si>
  <si>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</si>
  <si>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</si>
  <si>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</si>
  <si>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</si>
  <si>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</si>
  <si>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</si>
  <si>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</si>
  <si>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</si>
  <si>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</si>
  <si>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</si>
  <si>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</si>
  <si>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</si>
  <si>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</si>
  <si>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</si>
  <si>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</si>
  <si>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</si>
  <si>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</si>
  <si>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</si>
  <si>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</si>
  <si>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</si>
  <si>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</si>
  <si>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</si>
  <si>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</si>
  <si>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</si>
  <si>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</si>
  <si>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</si>
  <si>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</si>
  <si>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</si>
  <si>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</si>
  <si>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</si>
  <si>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</si>
  <si>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</si>
  <si>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</si>
  <si>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</si>
  <si>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</si>
  <si>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</si>
  <si>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</si>
  <si>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</si>
  <si>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</si>
  <si>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</si>
  <si>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</si>
  <si>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</si>
  <si>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</si>
  <si>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</si>
  <si>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</si>
  <si>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</si>
  <si>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</si>
  <si>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</si>
  <si>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</si>
  <si>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</si>
  <si>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</si>
  <si>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</si>
  <si>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</si>
  <si>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</si>
  <si>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</si>
  <si>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</si>
  <si>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</si>
  <si>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</si>
  <si>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</si>
  <si>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</si>
  <si>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</si>
  <si>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</si>
  <si>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</si>
  <si>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</si>
  <si>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</si>
  <si>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</si>
  <si>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</si>
  <si>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</si>
  <si>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</si>
  <si>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</si>
  <si>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</si>
  <si>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</si>
  <si>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</si>
  <si>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</si>
  <si>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</si>
  <si>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</si>
  <si>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</si>
  <si>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</si>
  <si>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</si>
  <si>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</si>
  <si>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</si>
  <si>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</si>
  <si>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</si>
  <si>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</si>
  <si>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</si>
  <si>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</si>
  <si>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</si>
  <si>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</si>
  <si>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</si>
  <si>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</si>
  <si>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</si>
  <si>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</si>
  <si>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</si>
  <si>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</si>
  <si>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</si>
  <si>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</si>
  <si>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</si>
  <si>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</si>
  <si>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</si>
  <si>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</si>
  <si>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</si>
  <si>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</si>
  <si>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</si>
  <si>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</si>
  <si>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</si>
  <si>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</si>
  <si>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</si>
  <si>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</si>
  <si>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</si>
  <si>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</si>
  <si>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</si>
  <si>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</si>
  <si>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</si>
  <si>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</si>
  <si>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</si>
  <si>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</si>
  <si>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</si>
  <si>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</si>
  <si>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</si>
  <si>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</si>
  <si>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</si>
  <si>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</si>
  <si>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</si>
  <si>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</si>
  <si>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</si>
  <si>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</si>
  <si>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</si>
  <si>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</si>
  <si>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</si>
  <si>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</si>
  <si>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</si>
  <si>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</si>
  <si>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</si>
  <si>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</si>
  <si>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</si>
  <si>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</si>
  <si>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</si>
  <si>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</si>
  <si>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</si>
  <si>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</si>
  <si>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</si>
  <si>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</si>
  <si>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</si>
  <si>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</si>
  <si>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</si>
  <si>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</si>
  <si>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</si>
  <si>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</si>
  <si>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</si>
  <si>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</si>
  <si>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</si>
  <si>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</si>
  <si>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</si>
  <si>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</si>
  <si>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</si>
  <si>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</si>
  <si>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</si>
  <si>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</si>
  <si>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</si>
  <si>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</si>
  <si>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</si>
  <si>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</si>
  <si>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</si>
  <si>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</si>
  <si>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</si>
  <si>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</si>
  <si>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</si>
  <si>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</si>
  <si>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</si>
  <si>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</si>
  <si>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</si>
  <si>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</si>
  <si>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</si>
  <si>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</si>
  <si>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</si>
  <si>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</si>
  <si>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</si>
  <si>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</si>
  <si>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</si>
  <si>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</si>
  <si>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</si>
  <si>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</si>
  <si>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</si>
  <si>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</si>
  <si>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</si>
  <si>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</si>
  <si>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</si>
  <si>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</si>
  <si>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</si>
  <si>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</si>
  <si>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</si>
  <si>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</si>
  <si>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</si>
  <si>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</si>
  <si>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</si>
  <si>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</si>
  <si>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</si>
  <si>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</si>
  <si>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</si>
  <si>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</si>
  <si>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</si>
  <si>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</si>
  <si>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</si>
  <si>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</si>
  <si>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</si>
  <si>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</si>
  <si>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</si>
  <si>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</si>
  <si>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</si>
  <si>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</si>
  <si>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</si>
  <si>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</si>
  <si>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</si>
  <si>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</si>
  <si>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</si>
  <si>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</si>
  <si>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</si>
  <si>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</si>
  <si>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</si>
  <si>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</si>
  <si>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</si>
  <si>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</si>
  <si>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</si>
  <si>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</si>
  <si>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</si>
  <si>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</si>
  <si>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</si>
  <si>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</si>
  <si>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</si>
  <si>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</si>
  <si>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</si>
  <si>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</si>
  <si>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</si>
  <si>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</si>
  <si>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</si>
  <si>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</si>
  <si>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</si>
  <si>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</si>
  <si>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</si>
  <si>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</si>
  <si>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</si>
  <si>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</si>
  <si>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</si>
  <si>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</si>
  <si>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</si>
  <si>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</si>
  <si>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</si>
  <si>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</si>
  <si>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</si>
  <si>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</si>
  <si>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</si>
  <si>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</si>
  <si>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</si>
  <si>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</si>
  <si>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</si>
  <si>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</si>
  <si>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</si>
  <si>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</si>
  <si>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</si>
  <si>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</si>
  <si>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</si>
  <si>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</si>
  <si>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</si>
  <si>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</si>
  <si>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</si>
  <si>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</si>
  <si>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</si>
  <si>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</si>
  <si>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</si>
  <si>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</si>
  <si>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</si>
  <si>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</si>
  <si>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</si>
  <si>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</si>
  <si>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</si>
  <si>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</si>
  <si>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</si>
  <si>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</si>
  <si>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</si>
  <si>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</si>
  <si>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</si>
  <si>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</si>
  <si>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</si>
  <si>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</si>
  <si>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</si>
  <si>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</si>
  <si>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</si>
  <si>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</si>
  <si>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</si>
  <si>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</si>
  <si>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</si>
  <si>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</si>
  <si>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</si>
  <si>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</si>
  <si>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</si>
  <si>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</si>
  <si>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</si>
  <si>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</si>
  <si>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</si>
  <si>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</si>
  <si>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</si>
  <si>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</si>
  <si>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</si>
  <si>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</si>
  <si>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</si>
  <si>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</si>
  <si>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</si>
  <si>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</si>
  <si>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</si>
  <si>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</si>
  <si>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</si>
  <si>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</si>
  <si>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</si>
  <si>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</si>
  <si>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</si>
  <si>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</si>
  <si>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</si>
  <si>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</si>
  <si>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</si>
  <si>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</si>
  <si>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</si>
  <si>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</si>
  <si>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</si>
  <si>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</si>
  <si>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</si>
  <si>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</si>
  <si>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</si>
  <si>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</si>
  <si>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</si>
  <si>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</si>
  <si>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</si>
  <si>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</si>
  <si>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</si>
  <si>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</si>
  <si>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</si>
  <si>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</si>
  <si>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</si>
  <si>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</si>
  <si>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</si>
  <si>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</si>
  <si>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</si>
  <si>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</si>
  <si>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</si>
  <si>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</si>
  <si>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</si>
  <si>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</si>
  <si>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</si>
  <si>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</si>
  <si>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</si>
  <si>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</si>
  <si>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</si>
  <si>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</si>
  <si>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</si>
  <si>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</si>
  <si>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</si>
  <si>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</si>
  <si>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</si>
  <si>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</si>
  <si>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</si>
  <si>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</si>
  <si>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</si>
  <si>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</si>
  <si>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</si>
  <si>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</si>
  <si>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</si>
  <si>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</si>
  <si>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</si>
  <si>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</si>
  <si>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</si>
  <si>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</si>
  <si>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</si>
  <si>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</si>
  <si>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</si>
  <si>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</si>
  <si>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</si>
  <si>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</si>
  <si>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</si>
  <si>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</si>
  <si>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</si>
  <si>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</si>
  <si>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</si>
  <si>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</si>
  <si>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</si>
  <si>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</si>
  <si>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</si>
  <si>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</si>
  <si>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</si>
  <si>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</si>
  <si>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</si>
  <si>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</si>
  <si>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</si>
  <si>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</si>
  <si>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</si>
  <si>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</si>
  <si>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</si>
  <si>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</si>
  <si>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</si>
  <si>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</si>
  <si>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</si>
  <si>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</si>
  <si>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</si>
  <si>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</si>
  <si>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</si>
  <si>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</si>
  <si>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</si>
  <si>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</si>
  <si>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</si>
  <si>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</si>
  <si>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</si>
  <si>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</si>
  <si>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</si>
  <si>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</si>
  <si>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</si>
  <si>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</si>
  <si>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</si>
  <si>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</si>
  <si>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</si>
  <si>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</si>
  <si>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</si>
  <si>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</si>
  <si>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</si>
  <si>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</si>
  <si>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</si>
  <si>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</si>
  <si>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</si>
  <si>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</si>
  <si>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</si>
  <si>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</si>
  <si>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</si>
  <si>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</si>
  <si>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</si>
  <si>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</si>
  <si>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</si>
  <si>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</si>
  <si>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</si>
  <si>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</si>
  <si>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</si>
  <si>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</si>
  <si>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</si>
  <si>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</si>
  <si>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</si>
  <si>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</si>
  <si>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</si>
  <si>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</si>
  <si>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</si>
  <si>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</si>
  <si>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</si>
  <si>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</si>
  <si>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</si>
  <si>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</si>
  <si>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</si>
  <si>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</si>
  <si>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</si>
  <si>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</si>
  <si>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</si>
  <si>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</si>
  <si>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</si>
  <si>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</si>
  <si>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</si>
  <si>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</si>
  <si>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</si>
  <si>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</si>
  <si>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</si>
  <si>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</si>
  <si>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</si>
  <si>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</si>
  <si>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</si>
  <si>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</si>
  <si>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</si>
  <si>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</si>
  <si>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</si>
  <si>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</si>
  <si>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</si>
  <si>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</si>
  <si>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</si>
  <si>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</si>
  <si>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</si>
  <si>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</si>
  <si>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</si>
  <si>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</si>
  <si>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</si>
  <si>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</si>
  <si>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</si>
  <si>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</si>
  <si>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</si>
  <si>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</si>
  <si>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</si>
  <si>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</si>
  <si>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</si>
  <si>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</si>
  <si>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</si>
  <si>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</si>
  <si>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</si>
  <si>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</si>
  <si>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</si>
  <si>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</si>
  <si>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</si>
  <si>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</si>
  <si>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</si>
  <si>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</si>
  <si>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</si>
  <si>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</si>
  <si>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</si>
  <si>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</si>
  <si>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</si>
  <si>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</si>
  <si>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</si>
  <si>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</si>
  <si>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</si>
  <si>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</si>
  <si>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</si>
  <si>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</si>
  <si>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</si>
  <si>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</si>
  <si>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</si>
  <si>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</si>
  <si>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</si>
  <si>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</si>
  <si>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</si>
  <si>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</si>
  <si>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</si>
  <si>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</si>
  <si>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</si>
  <si>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</si>
  <si>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</si>
  <si>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</si>
  <si>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</si>
  <si>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</si>
  <si>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</si>
  <si>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</si>
  <si>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</si>
  <si>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</si>
  <si>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</si>
  <si>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</si>
  <si>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</si>
  <si>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</si>
  <si>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</si>
  <si>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</si>
  <si>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</si>
  <si>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</si>
  <si>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</si>
  <si>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</si>
  <si>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</si>
  <si>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</si>
  <si>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</si>
  <si>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</si>
  <si>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</si>
  <si>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</si>
  <si>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</si>
  <si>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</si>
  <si>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</si>
  <si>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</si>
  <si>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</si>
  <si>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</si>
  <si>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</si>
  <si>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</si>
  <si>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</si>
  <si>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</si>
  <si>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</si>
  <si>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</si>
  <si>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</si>
  <si>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</si>
  <si>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</si>
  <si>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</si>
  <si>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</si>
  <si>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</si>
  <si>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</si>
  <si>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</si>
  <si>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</si>
  <si>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</si>
  <si>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</si>
  <si>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</si>
  <si>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</si>
  <si>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</si>
  <si>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</si>
  <si>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</si>
  <si>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</si>
  <si>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</si>
  <si>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</si>
  <si>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</si>
  <si>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</si>
  <si>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</si>
  <si>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</si>
  <si>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</si>
  <si>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</si>
  <si>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</si>
  <si>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</si>
  <si>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</si>
  <si>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</si>
  <si>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</si>
  <si>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</si>
  <si>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</si>
  <si>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</si>
  <si>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</si>
  <si>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</si>
  <si>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</si>
  <si>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</si>
  <si>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</si>
  <si>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</si>
  <si>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</si>
  <si>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</si>
  <si>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</si>
  <si>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</si>
  <si>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</si>
  <si>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</si>
  <si>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</si>
  <si>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</si>
  <si>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</si>
  <si>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</si>
  <si>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</si>
  <si>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</si>
  <si>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</si>
  <si>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</si>
  <si>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</si>
  <si>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</si>
  <si>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</si>
  <si>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</si>
  <si>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</si>
  <si>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</si>
  <si>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</si>
  <si>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</si>
  <si>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</si>
  <si>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</si>
  <si>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</si>
  <si>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</si>
  <si>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</si>
  <si>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</si>
  <si>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</si>
  <si>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</si>
  <si>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</si>
  <si>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</si>
  <si>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</si>
  <si>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</si>
  <si>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</si>
  <si>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</si>
  <si>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</si>
  <si>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</si>
  <si>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</si>
  <si>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</si>
  <si>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</si>
  <si>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</si>
  <si>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</si>
  <si>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</si>
  <si>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</si>
  <si>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</si>
  <si>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</si>
  <si>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</si>
  <si>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</si>
  <si>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</si>
  <si>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</si>
  <si>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</si>
  <si>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</si>
  <si>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</si>
  <si>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</si>
  <si>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</si>
  <si>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</si>
  <si>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</si>
  <si>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</si>
  <si>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</si>
  <si>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</si>
  <si>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</si>
  <si>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</si>
  <si>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</si>
  <si>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</si>
  <si>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</si>
  <si>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</si>
  <si>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</si>
  <si>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</si>
  <si>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</si>
  <si>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</si>
  <si>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</si>
  <si>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</si>
  <si>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</si>
  <si>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</si>
  <si>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</si>
  <si>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</si>
  <si>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</si>
  <si>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</si>
  <si>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</si>
  <si>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</si>
  <si>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</si>
  <si>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</si>
  <si>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</si>
  <si>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</si>
  <si>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</si>
  <si>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</si>
  <si>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</si>
  <si>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</si>
  <si>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</si>
  <si>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</si>
  <si>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</si>
  <si>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</si>
  <si>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</si>
  <si>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</si>
  <si>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</si>
  <si>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</si>
  <si>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</si>
  <si>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</si>
  <si>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</si>
  <si>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</si>
  <si>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</si>
  <si>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</si>
  <si>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</si>
  <si>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</si>
  <si>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</si>
  <si>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</si>
  <si>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</si>
  <si>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</si>
  <si>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</si>
  <si>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</si>
  <si>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</si>
  <si>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</si>
  <si>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</si>
  <si>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</si>
  <si>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</si>
  <si>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</si>
  <si>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</si>
  <si>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</si>
  <si>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</si>
  <si>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</si>
  <si>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</si>
  <si>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</si>
  <si>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</si>
  <si>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</si>
  <si>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</si>
  <si>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</si>
  <si>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</si>
  <si>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</si>
  <si>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</si>
  <si>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</si>
  <si>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</si>
  <si>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</si>
  <si>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</si>
  <si>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</si>
  <si>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</si>
  <si>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</si>
  <si>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</si>
  <si>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</si>
  <si>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</si>
  <si>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</si>
  <si>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</si>
  <si>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</si>
  <si>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</si>
  <si>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</si>
  <si>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</si>
  <si>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</si>
  <si>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</si>
  <si>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</si>
  <si>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</si>
  <si>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</si>
  <si>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</si>
  <si>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</si>
  <si>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</si>
  <si>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</si>
  <si>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</si>
  <si>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</si>
  <si>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</si>
  <si>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</si>
  <si>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</si>
  <si>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</si>
  <si>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</si>
  <si>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</si>
  <si>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</si>
  <si>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</si>
  <si>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</si>
  <si>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</si>
  <si>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</si>
  <si>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</si>
  <si>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</si>
  <si>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</si>
  <si>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</si>
  <si>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</si>
  <si>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</si>
  <si>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</si>
  <si>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</si>
  <si>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</si>
  <si>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</si>
  <si>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</si>
  <si>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</si>
  <si>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</si>
  <si>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</si>
  <si>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</si>
  <si>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</si>
  <si>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</si>
  <si>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</si>
  <si>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</si>
  <si>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</si>
  <si>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</si>
  <si>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</si>
  <si>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</si>
  <si>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</si>
  <si>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</si>
  <si>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</si>
  <si>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</si>
  <si>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</si>
  <si>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</si>
  <si>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</si>
  <si>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</si>
  <si>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</si>
  <si>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</si>
  <si>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</si>
  <si>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</si>
  <si>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</si>
  <si>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</si>
  <si>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</si>
  <si>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</si>
  <si>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</si>
  <si>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</si>
  <si>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</si>
  <si>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</si>
  <si>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</si>
  <si>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</si>
  <si>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</si>
  <si>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</si>
  <si>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</si>
  <si>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</si>
  <si>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</si>
  <si>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</si>
  <si>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</si>
  <si>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</si>
  <si>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</si>
  <si>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</si>
  <si>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</si>
  <si>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</si>
  <si>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</si>
  <si>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</si>
  <si>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</si>
  <si>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</si>
  <si>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</si>
  <si>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</si>
  <si>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</si>
  <si>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</si>
  <si>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</si>
  <si>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</si>
  <si>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</si>
  <si>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</si>
  <si>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</si>
  <si>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</si>
  <si>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</si>
  <si>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</si>
  <si>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</si>
  <si>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</si>
  <si>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</si>
  <si>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</si>
  <si>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</si>
  <si>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</si>
  <si>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</si>
  <si>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</si>
  <si>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</si>
  <si>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</si>
  <si>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</si>
  <si>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</si>
  <si>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</si>
  <si>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</si>
  <si>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</si>
  <si>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</si>
  <si>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</si>
  <si>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</si>
  <si>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</si>
  <si>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</si>
  <si>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</si>
  <si>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</si>
  <si>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</si>
  <si>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</si>
  <si>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</si>
  <si>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</si>
  <si>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</si>
  <si>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</si>
  <si>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</si>
  <si>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</si>
  <si>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</si>
  <si>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</si>
  <si>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</si>
  <si>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</si>
  <si>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</si>
  <si>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</si>
  <si>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</si>
  <si>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</si>
  <si>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</si>
  <si>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</si>
  <si>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</si>
  <si>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</si>
  <si>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</si>
  <si>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</si>
  <si>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</si>
  <si>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</si>
  <si>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</si>
  <si>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</si>
  <si>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</si>
  <si>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</si>
  <si>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</si>
  <si>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</si>
  <si>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</si>
  <si>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</si>
  <si>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</si>
  <si>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</si>
  <si>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</si>
  <si>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</si>
  <si>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</si>
  <si>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</si>
  <si>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</si>
  <si>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</si>
  <si>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</si>
  <si>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</si>
  <si>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</si>
  <si>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</si>
  <si>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</si>
  <si>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</si>
  <si>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</si>
  <si>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</si>
  <si>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</si>
  <si>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</si>
  <si>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</si>
  <si>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</si>
  <si>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</si>
  <si>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</si>
  <si>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</si>
  <si>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</si>
  <si>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</si>
  <si>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</si>
  <si>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</si>
  <si>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</si>
  <si>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</si>
  <si>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</si>
  <si>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</si>
  <si>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</si>
  <si>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</si>
  <si>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</si>
  <si>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</si>
  <si>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</si>
  <si>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</si>
  <si>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</si>
  <si>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</si>
  <si>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</si>
  <si>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</si>
  <si>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</si>
  <si>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</si>
  <si>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</si>
  <si>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</si>
  <si>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</si>
  <si>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</si>
  <si>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</si>
  <si>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</si>
  <si>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</si>
  <si>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</si>
  <si>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</si>
  <si>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</si>
  <si>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</si>
  <si>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</si>
  <si>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</si>
  <si>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</si>
  <si>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</si>
  <si>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</si>
  <si>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</si>
  <si>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</si>
  <si>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</si>
  <si>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</si>
  <si>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</si>
  <si>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</si>
  <si>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</si>
  <si>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</si>
  <si>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</si>
  <si>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</si>
  <si>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</si>
  <si>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</si>
  <si>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</si>
  <si>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</si>
  <si>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</si>
  <si>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</si>
  <si>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</si>
  <si>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</si>
  <si>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</si>
  <si>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</si>
  <si>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</si>
  <si>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</si>
  <si>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</si>
  <si>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</si>
  <si>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</si>
  <si>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</si>
  <si>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</si>
  <si>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</si>
  <si>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</si>
  <si>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</si>
  <si>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</si>
  <si>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</si>
  <si>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</si>
  <si>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</si>
  <si>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</si>
  <si>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</si>
  <si>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</si>
  <si>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</si>
  <si>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</si>
  <si>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</si>
  <si>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</si>
  <si>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</si>
  <si>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</si>
  <si>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</si>
  <si>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</si>
  <si>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</si>
  <si>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</si>
  <si>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</si>
  <si>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</si>
  <si>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</si>
  <si>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</si>
  <si>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</si>
  <si>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</si>
  <si>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</si>
  <si>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</si>
  <si>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</si>
  <si>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</si>
  <si>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</si>
  <si>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</si>
  <si>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</si>
  <si>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</si>
  <si>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</si>
  <si>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</si>
  <si>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</si>
  <si>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</si>
  <si>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</si>
  <si>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</si>
  <si>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</si>
  <si>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</si>
  <si>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</si>
  <si>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</si>
  <si>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</si>
  <si>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</si>
  <si>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</si>
  <si>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</si>
  <si>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</si>
  <si>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</si>
  <si>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</si>
  <si>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</si>
  <si>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</si>
  <si>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</si>
  <si>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</si>
  <si>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</si>
  <si>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</si>
  <si>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</si>
  <si>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</si>
  <si>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</si>
  <si>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</si>
  <si>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</si>
  <si>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</si>
  <si>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</si>
  <si>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</si>
  <si>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</si>
  <si>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</si>
  <si>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</si>
  <si>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</si>
  <si>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</si>
  <si>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</si>
  <si>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</si>
  <si>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</si>
  <si>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</si>
  <si>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</si>
  <si>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</si>
  <si>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</si>
  <si>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</si>
  <si>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</si>
  <si>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</si>
  <si>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</si>
  <si>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</si>
  <si>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</si>
  <si>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</si>
  <si>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</si>
  <si>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</si>
  <si>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</si>
  <si>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</si>
  <si>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</si>
  <si>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</si>
  <si>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</si>
  <si>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</si>
  <si>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</si>
  <si>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</si>
  <si>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</si>
  <si>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</si>
  <si>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</si>
  <si>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</si>
  <si>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</si>
  <si>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</si>
  <si>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</si>
  <si>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</si>
  <si>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</si>
  <si>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</si>
  <si>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</si>
  <si>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</si>
  <si>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</si>
  <si>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</si>
  <si>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</si>
  <si>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</si>
  <si>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</si>
  <si>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</si>
  <si>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</si>
  <si>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</si>
  <si>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</si>
  <si>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</si>
  <si>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</si>
  <si>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</si>
  <si>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</si>
  <si>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</si>
  <si>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</si>
  <si>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</si>
  <si>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</si>
  <si>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</si>
  <si>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</si>
  <si>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</si>
  <si>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</si>
  <si>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</si>
  <si>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</si>
  <si>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</si>
  <si>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</si>
  <si>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</si>
  <si>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</si>
  <si>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</si>
  <si>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</si>
  <si>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</si>
  <si>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</si>
  <si>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</si>
  <si>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</si>
  <si>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</si>
  <si>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</si>
  <si>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</si>
  <si>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</si>
  <si>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</si>
  <si>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</si>
  <si>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</si>
  <si>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</si>
  <si>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</si>
  <si>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</si>
  <si>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</si>
  <si>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</si>
  <si>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</si>
  <si>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</si>
  <si>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</si>
  <si>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</si>
  <si>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</si>
  <si>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</si>
  <si>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</si>
  <si>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</si>
  <si>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</si>
  <si>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</si>
  <si>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</si>
  <si>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</si>
  <si>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</si>
  <si>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</si>
  <si>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</si>
  <si>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</si>
  <si>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</si>
  <si>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</si>
  <si>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</si>
  <si>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</si>
  <si>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</si>
  <si>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</si>
  <si>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</si>
  <si>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</si>
  <si>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</si>
  <si>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</si>
  <si>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</si>
  <si>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</si>
  <si>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</si>
  <si>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</si>
  <si>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</si>
  <si>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</si>
  <si>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</si>
  <si>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</si>
  <si>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</si>
  <si>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</si>
  <si>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</si>
  <si>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</si>
  <si>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</si>
  <si>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</si>
  <si>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</si>
  <si>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</si>
  <si>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</si>
  <si>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</si>
  <si>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</si>
  <si>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</si>
  <si>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</si>
  <si>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</si>
  <si>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</si>
  <si>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</si>
  <si>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</si>
  <si>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</si>
  <si>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</si>
  <si>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</si>
  <si>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</si>
  <si>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</si>
  <si>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</si>
  <si>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</si>
  <si>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</si>
  <si>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</si>
  <si>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</si>
  <si>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</si>
  <si>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</si>
  <si>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</si>
  <si>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</si>
  <si>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</si>
  <si>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</si>
  <si>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</si>
  <si>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</si>
  <si>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</si>
  <si>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</si>
  <si>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</si>
  <si>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</si>
  <si>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</si>
  <si>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</si>
  <si>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</si>
  <si>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</si>
  <si>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</si>
  <si>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</si>
  <si>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</si>
  <si>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</si>
  <si>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</si>
  <si>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</si>
  <si>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</si>
  <si>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</si>
  <si>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</si>
  <si>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</si>
  <si>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</si>
  <si>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</si>
  <si>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</si>
  <si>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</si>
  <si>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</si>
  <si>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</si>
  <si>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</si>
  <si>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</si>
  <si>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</si>
  <si>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</si>
  <si>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</si>
  <si>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</si>
  <si>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</si>
  <si>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</si>
  <si>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</si>
  <si>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</si>
  <si>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</si>
  <si>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</si>
  <si>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</si>
  <si>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</si>
  <si>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</si>
  <si>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</si>
  <si>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</si>
  <si>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</si>
  <si>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</si>
  <si>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</si>
  <si>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</si>
  <si>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</si>
  <si>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</si>
  <si>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</si>
  <si>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</si>
  <si>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</si>
  <si>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</si>
  <si>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</si>
  <si>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</si>
  <si>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</si>
  <si>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</si>
  <si>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</si>
  <si>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</si>
  <si>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</si>
  <si>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</si>
  <si>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</si>
  <si>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</si>
  <si>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</si>
  <si>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</si>
  <si>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</si>
  <si>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</si>
  <si>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</si>
  <si>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</si>
  <si>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</si>
  <si>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</si>
  <si>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</si>
  <si>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</si>
  <si>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</si>
  <si>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</si>
  <si>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</si>
  <si>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</si>
  <si>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</si>
  <si>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</si>
  <si>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</si>
  <si>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</si>
  <si>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</si>
  <si>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</si>
  <si>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</si>
  <si>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</si>
  <si>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</si>
  <si>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</si>
  <si>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</si>
  <si>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</si>
  <si>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</si>
  <si>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</si>
  <si>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</si>
  <si>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</si>
  <si>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</si>
  <si>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</si>
  <si>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</si>
  <si>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</si>
  <si>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</si>
  <si>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</si>
  <si>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</si>
  <si>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</si>
  <si>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</si>
  <si>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</si>
  <si>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</si>
  <si>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</si>
  <si>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</si>
  <si>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</si>
  <si>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</si>
  <si>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</si>
  <si>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</si>
  <si>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</si>
  <si>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</si>
  <si>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</si>
  <si>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</si>
  <si>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</si>
  <si>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</si>
  <si>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</si>
  <si>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</si>
  <si>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</si>
  <si>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</si>
  <si>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</si>
  <si>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</si>
  <si>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</si>
  <si>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</si>
  <si>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</si>
  <si>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</si>
  <si>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</si>
  <si>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</si>
  <si>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</si>
  <si>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</si>
  <si>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</si>
  <si>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</si>
  <si>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</si>
  <si>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</si>
  <si>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</si>
  <si>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</si>
  <si>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</si>
  <si>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</si>
  <si>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</si>
  <si>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</si>
  <si>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</si>
  <si>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</si>
  <si>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</si>
  <si>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</si>
  <si>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</si>
  <si>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</si>
  <si>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</si>
  <si>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</si>
  <si>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</si>
  <si>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</si>
  <si>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</si>
  <si>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</si>
  <si>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</si>
  <si>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</si>
  <si>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</si>
  <si>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</si>
  <si>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</si>
  <si>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</si>
  <si>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</si>
  <si>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</si>
  <si>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</si>
  <si>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</si>
  <si>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</si>
  <si>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</si>
  <si>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</si>
  <si>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</si>
  <si>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</si>
  <si>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</si>
  <si>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</si>
  <si>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</si>
  <si>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</si>
  <si>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</si>
  <si>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</si>
  <si>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</si>
  <si>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</si>
  <si>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</si>
  <si>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</si>
  <si>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</si>
  <si>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</si>
  <si>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</si>
  <si>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</si>
  <si>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</si>
  <si>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</si>
  <si>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</si>
  <si>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</si>
  <si>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</si>
  <si>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</si>
  <si>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</si>
  <si>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</si>
  <si>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</si>
  <si>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</si>
  <si>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</si>
  <si>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</si>
  <si>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</si>
  <si>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</si>
  <si>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</si>
  <si>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</si>
  <si>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</si>
  <si>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</si>
  <si>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</si>
  <si>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</si>
  <si>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</si>
  <si>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</si>
  <si>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</si>
  <si>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</si>
  <si>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</si>
  <si>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</si>
  <si>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</si>
  <si>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</si>
  <si>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</si>
  <si>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</si>
  <si>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</si>
  <si>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</si>
  <si>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</si>
  <si>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</si>
  <si>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</si>
  <si>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</si>
  <si>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</si>
  <si>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</si>
  <si>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</si>
  <si>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</si>
  <si>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</si>
  <si>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</si>
  <si>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</si>
  <si>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</si>
  <si>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</si>
  <si>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</si>
  <si>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</si>
  <si>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</si>
  <si>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</si>
  <si>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</si>
  <si>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</si>
  <si>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</si>
  <si>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</si>
  <si>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</si>
  <si>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</si>
  <si>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</si>
  <si>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</si>
  <si>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</si>
  <si>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</si>
  <si>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</si>
  <si>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</si>
  <si>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</si>
  <si>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</si>
  <si>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</si>
  <si>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</si>
  <si>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</si>
  <si>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</si>
  <si>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</si>
  <si>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</si>
  <si>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</si>
  <si>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</si>
  <si>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</si>
  <si>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</si>
  <si>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</si>
  <si>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</si>
  <si>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</si>
  <si>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</si>
  <si>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</si>
  <si>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</si>
  <si>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</si>
  <si>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</si>
  <si>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</si>
  <si>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</si>
  <si>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</si>
  <si>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</si>
  <si>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</si>
  <si>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</si>
  <si>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</si>
  <si>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</si>
  <si>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</si>
  <si>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</si>
  <si>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</si>
  <si>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</si>
  <si>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</si>
  <si>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</si>
  <si>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</si>
  <si>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</si>
  <si>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</si>
  <si>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</si>
  <si>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</si>
  <si>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</si>
  <si>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</si>
  <si>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</si>
  <si>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</si>
  <si>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</si>
  <si>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</si>
  <si>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</si>
  <si>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</si>
  <si>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</si>
  <si>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</si>
  <si>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</si>
  <si>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</si>
  <si>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</si>
  <si>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</si>
  <si>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</si>
  <si>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</si>
  <si>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</si>
  <si>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</si>
  <si>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</si>
  <si>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</si>
  <si>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</si>
  <si>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</si>
  <si>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</si>
  <si>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</si>
  <si>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</si>
  <si>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</si>
  <si>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</si>
  <si>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</si>
  <si>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</si>
  <si>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</si>
  <si>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</si>
  <si>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</si>
  <si>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</si>
  <si>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</si>
  <si>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</si>
  <si>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</si>
  <si>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</si>
  <si>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</si>
  <si>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</si>
  <si>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</si>
  <si>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</si>
  <si>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</si>
  <si>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</si>
  <si>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</si>
  <si>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</si>
  <si>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</si>
  <si>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</si>
  <si>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</si>
  <si>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</si>
  <si>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</si>
  <si>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</si>
  <si>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</si>
  <si>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</si>
  <si>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</si>
  <si>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</si>
  <si>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</si>
  <si>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</si>
  <si>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</si>
  <si>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</si>
  <si>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</si>
  <si>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</si>
  <si>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</si>
  <si>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</si>
  <si>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</si>
  <si>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</si>
  <si>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</si>
  <si>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</si>
  <si>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</si>
  <si>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</si>
  <si>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</si>
  <si>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</si>
  <si>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</si>
  <si>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</si>
  <si>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</si>
  <si>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</si>
  <si>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</si>
  <si>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</si>
  <si>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</si>
  <si>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</si>
  <si>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</si>
  <si>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</si>
  <si>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</si>
  <si>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</si>
  <si>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</si>
  <si>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</si>
  <si>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</si>
  <si>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</si>
  <si>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</si>
  <si>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</si>
  <si>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</si>
  <si>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</si>
  <si>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</si>
  <si>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</si>
  <si>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</si>
  <si>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</si>
  <si>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</si>
  <si>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</si>
  <si>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</si>
  <si>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</si>
  <si>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</si>
  <si>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</si>
  <si>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</si>
  <si>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</si>
  <si>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</si>
  <si>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</si>
  <si>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</si>
  <si>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</si>
  <si>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</si>
  <si>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</si>
  <si>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</si>
  <si>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</si>
  <si>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</si>
  <si>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</si>
  <si>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</si>
  <si>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</si>
  <si>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</si>
  <si>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</si>
  <si>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</si>
  <si>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</si>
  <si>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</si>
  <si>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</si>
  <si>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</si>
  <si>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</si>
  <si>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</si>
  <si>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</si>
  <si>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</si>
  <si>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</si>
  <si>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</si>
  <si>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</si>
  <si>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</si>
  <si>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</si>
  <si>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</si>
  <si>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</si>
  <si>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</si>
  <si>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</si>
  <si>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</si>
  <si>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</si>
  <si>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</si>
  <si>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</si>
  <si>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</si>
  <si>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</si>
  <si>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</si>
  <si>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</si>
  <si>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</si>
  <si>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</si>
  <si>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</si>
  <si>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</si>
  <si>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</si>
  <si>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</si>
  <si>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</si>
  <si>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</si>
  <si>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</si>
  <si>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</si>
  <si>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</si>
  <si>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</si>
  <si>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</si>
  <si>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</si>
  <si>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</si>
  <si>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</si>
  <si>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</si>
  <si>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</si>
  <si>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</si>
  <si>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</si>
  <si>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</si>
  <si>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</si>
  <si>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</si>
  <si>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</si>
  <si>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</si>
  <si>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</si>
  <si>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</si>
  <si>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</si>
  <si>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</si>
  <si>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</si>
  <si>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</si>
  <si>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</si>
  <si>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</si>
  <si>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</si>
  <si>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</si>
  <si>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</si>
  <si>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</si>
  <si>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</si>
  <si>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</si>
  <si>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</si>
  <si>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</si>
  <si>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</si>
  <si>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</si>
  <si>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</si>
  <si>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</si>
  <si>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</si>
  <si>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</si>
  <si>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</si>
  <si>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</si>
  <si>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</si>
  <si>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</si>
  <si>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</si>
  <si>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</si>
  <si>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</si>
  <si>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</si>
  <si>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</si>
  <si>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</si>
  <si>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</si>
  <si>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</si>
  <si>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</si>
  <si>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</si>
  <si>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</si>
  <si>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</si>
  <si>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</si>
  <si>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</si>
  <si>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</si>
  <si>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</si>
  <si>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</si>
  <si>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</si>
  <si>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</si>
  <si>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</si>
  <si>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</si>
  <si>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</si>
  <si>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</si>
  <si>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</si>
  <si>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</si>
  <si>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</si>
  <si>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</si>
  <si>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</si>
  <si>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</si>
  <si>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</si>
  <si>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</si>
  <si>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</si>
  <si>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</si>
  <si>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</si>
  <si>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</si>
  <si>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</si>
  <si>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</si>
  <si>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</si>
  <si>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</si>
  <si>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</si>
  <si>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</si>
  <si>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</si>
  <si>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</si>
  <si>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</si>
  <si>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</si>
  <si>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</si>
  <si>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</si>
  <si>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</si>
  <si>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</si>
  <si>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</si>
  <si>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</si>
  <si>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</si>
  <si>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</si>
  <si>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</si>
  <si>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</si>
  <si>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</si>
  <si>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</si>
  <si>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</si>
  <si>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</si>
  <si>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</si>
  <si>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</si>
  <si>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</si>
  <si>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</si>
  <si>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</si>
  <si>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</si>
  <si>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</si>
  <si>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</si>
  <si>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</si>
  <si>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</si>
  <si>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</si>
  <si>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</si>
  <si>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</si>
  <si>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</si>
  <si>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</si>
  <si>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</si>
  <si>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</si>
  <si>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</si>
  <si>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</si>
  <si>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</si>
  <si>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</si>
  <si>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</si>
  <si>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</si>
  <si>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</si>
  <si>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</si>
  <si>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</si>
  <si>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</si>
  <si>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</si>
  <si>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</si>
  <si>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</si>
  <si>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</si>
  <si>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</si>
  <si>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</si>
  <si>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</si>
  <si>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</si>
  <si>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</si>
  <si>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</si>
  <si>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</si>
  <si>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</si>
  <si>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</si>
  <si>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</si>
  <si>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</si>
  <si>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</si>
  <si>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</si>
  <si>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</si>
  <si>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</si>
  <si>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</si>
  <si>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</si>
  <si>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</si>
  <si>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</si>
  <si>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</si>
  <si>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</si>
  <si>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</si>
  <si>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</si>
  <si>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</si>
  <si>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</si>
  <si>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</si>
  <si>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</si>
  <si>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</si>
  <si>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</si>
  <si>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</si>
  <si>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</si>
  <si>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</si>
  <si>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</si>
  <si>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</si>
  <si>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</si>
  <si>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</si>
  <si>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</si>
  <si>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</si>
  <si>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</si>
  <si>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</si>
  <si>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</si>
  <si>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</si>
  <si>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</si>
  <si>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</si>
  <si>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</si>
  <si>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</si>
  <si>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</si>
  <si>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</si>
  <si>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</si>
  <si>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</si>
  <si>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</si>
  <si>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</si>
  <si>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</si>
  <si>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</si>
  <si>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</si>
  <si>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</si>
  <si>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</si>
  <si>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</si>
  <si>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</si>
  <si>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</si>
  <si>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</si>
  <si>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</si>
  <si>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</si>
  <si>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</si>
  <si>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</si>
  <si>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</si>
  <si>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</si>
  <si>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</si>
  <si>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</si>
  <si>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</si>
  <si>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</si>
  <si>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</si>
  <si>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</si>
  <si>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</si>
  <si>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</si>
  <si>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</si>
  <si>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</si>
  <si>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</si>
  <si>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</si>
  <si>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</si>
  <si>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</si>
  <si>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</si>
  <si>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</si>
  <si>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</si>
  <si>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</si>
  <si>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</si>
  <si>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</si>
  <si>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</si>
  <si>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</si>
  <si>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</si>
  <si>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</si>
  <si>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</si>
  <si>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</si>
  <si>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</si>
  <si>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</si>
  <si>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</si>
  <si>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</si>
  <si>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</si>
  <si>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</si>
  <si>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</si>
  <si>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</si>
  <si>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</si>
  <si>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</si>
  <si>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</si>
  <si>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</si>
  <si>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</si>
  <si>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</si>
  <si>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</si>
  <si>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</si>
  <si>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</si>
  <si>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</si>
  <si>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</si>
  <si>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</si>
  <si>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</si>
  <si>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</si>
  <si>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</si>
  <si>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</si>
  <si>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</si>
  <si>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</si>
  <si>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</si>
  <si>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</si>
  <si>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</si>
  <si>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</si>
  <si>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</si>
  <si>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</si>
  <si>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</si>
  <si>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</si>
  <si>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</si>
  <si>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</si>
  <si>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</si>
  <si>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</si>
  <si>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</si>
  <si>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</si>
  <si>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</si>
  <si>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</si>
  <si>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</si>
  <si>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</si>
  <si>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</si>
  <si>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</si>
  <si>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</si>
  <si>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</si>
  <si>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</si>
  <si>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</si>
  <si>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</si>
  <si>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</si>
  <si>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</si>
  <si>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</si>
  <si>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</si>
  <si>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</si>
  <si>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</si>
  <si>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</si>
  <si>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</si>
  <si>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</si>
  <si>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</si>
  <si>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</si>
  <si>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</si>
  <si>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</si>
  <si>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</si>
  <si>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</si>
  <si>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</si>
  <si>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</si>
  <si>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</si>
  <si>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</si>
  <si>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</si>
  <si>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</si>
  <si>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</si>
  <si>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</si>
  <si>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</si>
  <si>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</si>
  <si>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</si>
  <si>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</si>
  <si>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</si>
  <si>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</si>
  <si>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</si>
  <si>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</si>
  <si>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</si>
  <si>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</si>
  <si>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</si>
  <si>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</si>
  <si>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</si>
  <si>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</si>
  <si>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</si>
  <si>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</si>
  <si>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</si>
  <si>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</si>
  <si>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</si>
  <si>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</si>
  <si>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</si>
  <si>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</si>
  <si>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</si>
  <si>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</si>
  <si>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</si>
  <si>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</si>
  <si>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</si>
  <si>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</si>
  <si>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</si>
  <si>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</si>
  <si>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</si>
  <si>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</si>
  <si>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</si>
  <si>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</si>
  <si>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</si>
  <si>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</si>
  <si>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</si>
  <si>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</si>
  <si>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</si>
  <si>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</si>
  <si>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</si>
  <si>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</si>
  <si>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</si>
  <si>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</si>
  <si>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</si>
  <si>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</si>
  <si>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</si>
  <si>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</si>
  <si>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</si>
  <si>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</si>
  <si>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</si>
  <si>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</si>
  <si>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</si>
  <si>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</si>
  <si>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</si>
  <si>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</si>
  <si>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</si>
  <si>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</si>
  <si>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</si>
  <si>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</si>
  <si>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</si>
  <si>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</si>
  <si>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</si>
  <si>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</si>
  <si>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</si>
  <si>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</si>
  <si>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</si>
  <si>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</si>
  <si>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</si>
  <si>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</si>
  <si>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</si>
  <si>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</si>
  <si>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</si>
  <si>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</si>
  <si>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</si>
  <si>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</si>
  <si>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</si>
  <si>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</si>
  <si>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</si>
  <si>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</si>
  <si>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</si>
  <si>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</si>
  <si>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</si>
  <si>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</si>
  <si>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</si>
  <si>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</si>
  <si>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</si>
  <si>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</si>
  <si>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</si>
  <si>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</si>
  <si>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</si>
  <si>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</si>
  <si>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</si>
  <si>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</si>
  <si>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</si>
  <si>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</si>
  <si>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</si>
  <si>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</si>
  <si>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</si>
  <si>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</si>
  <si>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</si>
  <si>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</si>
  <si>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</si>
  <si>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</si>
  <si>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</si>
  <si>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</si>
  <si>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</si>
  <si>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</si>
  <si>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</si>
  <si>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</si>
  <si>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</si>
  <si>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</si>
  <si>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</si>
  <si>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</si>
  <si>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</si>
  <si>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</si>
  <si>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</si>
  <si>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</si>
  <si>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</si>
  <si>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</si>
  <si>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</si>
  <si>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</si>
  <si>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</si>
  <si>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</si>
  <si>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</si>
  <si>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</si>
  <si>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</si>
  <si>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</si>
  <si>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</si>
  <si>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</si>
  <si>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</si>
  <si>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</si>
  <si>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</si>
  <si>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</si>
  <si>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</si>
  <si>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</si>
  <si>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</si>
  <si>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</si>
  <si>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</si>
  <si>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</si>
  <si>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</si>
  <si>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</si>
  <si>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</si>
  <si>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</si>
  <si>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</si>
  <si>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</si>
  <si>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</si>
  <si>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</si>
  <si>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</si>
  <si>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</si>
  <si>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</si>
  <si>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</si>
  <si>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</si>
  <si>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</si>
  <si>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</si>
  <si>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</si>
  <si>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</si>
  <si>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</si>
  <si>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</si>
  <si>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</si>
  <si>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</si>
  <si>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</si>
  <si>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</si>
  <si>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</si>
  <si>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</si>
  <si>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</si>
  <si>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</si>
  <si>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</si>
  <si>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</si>
  <si>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</si>
  <si>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</si>
  <si>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</si>
  <si>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</si>
  <si>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</si>
  <si>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</si>
  <si>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</si>
  <si>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</si>
  <si>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</si>
  <si>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</si>
  <si>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</si>
  <si>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</si>
  <si>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</si>
  <si>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</si>
  <si>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</si>
  <si>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</si>
  <si>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</si>
  <si>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</si>
  <si>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</si>
  <si>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</si>
  <si>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</si>
  <si>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</si>
  <si>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</si>
  <si>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</si>
  <si>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</si>
  <si>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</si>
  <si>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</si>
  <si>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</si>
  <si>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</si>
  <si>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</si>
  <si>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</si>
  <si>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</si>
  <si>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</si>
  <si>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</si>
  <si>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</si>
  <si>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</si>
  <si>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</si>
  <si>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</si>
  <si>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</si>
  <si>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</si>
  <si>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</si>
  <si>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</si>
  <si>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</si>
  <si>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</si>
  <si>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</si>
  <si>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</si>
  <si>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</si>
  <si>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</si>
  <si>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</si>
  <si>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</si>
  <si>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</si>
  <si>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</si>
  <si>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</si>
  <si>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</si>
  <si>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</si>
  <si>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</si>
  <si>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</si>
  <si>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</si>
  <si>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</si>
  <si>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</si>
  <si>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</si>
  <si>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</si>
  <si>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</si>
  <si>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</si>
  <si>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</si>
  <si>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</si>
  <si>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</si>
  <si>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</si>
  <si>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</si>
  <si>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</si>
  <si>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</si>
  <si>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</si>
  <si>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</si>
  <si>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</si>
  <si>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</si>
  <si>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</si>
  <si>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</si>
  <si>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</si>
  <si>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</si>
  <si>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</si>
  <si>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</si>
  <si>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</si>
  <si>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</si>
  <si>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</si>
  <si>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</si>
  <si>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</si>
  <si>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</si>
  <si>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</si>
  <si>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</si>
  <si>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</si>
  <si>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</si>
  <si>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</si>
  <si>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</si>
  <si>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</si>
  <si>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</si>
  <si>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</si>
  <si>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</si>
  <si>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</si>
  <si>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</si>
  <si>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</si>
  <si>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</si>
  <si>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</si>
  <si>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</si>
  <si>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</si>
  <si>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</si>
  <si>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</si>
  <si>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</si>
  <si>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</si>
  <si>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</si>
  <si>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</si>
  <si>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</si>
  <si>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</si>
  <si>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</si>
  <si>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</si>
  <si>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</si>
  <si>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</si>
  <si>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</si>
  <si>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</si>
  <si>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</si>
  <si>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</si>
  <si>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</si>
  <si>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</si>
  <si>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</si>
  <si>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</si>
  <si>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</si>
  <si>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</si>
  <si>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</si>
  <si>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</si>
  <si>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</si>
  <si>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</si>
  <si>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</si>
  <si>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</si>
  <si>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</si>
  <si>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</si>
  <si>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</si>
  <si>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</si>
  <si>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</si>
  <si>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</si>
  <si>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</si>
  <si>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</si>
  <si>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</si>
  <si>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</si>
  <si>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</si>
  <si>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</si>
  <si>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</si>
  <si>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</si>
  <si>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</si>
  <si>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</si>
  <si>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</si>
  <si>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</si>
  <si>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</si>
  <si>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</si>
  <si>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</si>
  <si>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</si>
  <si>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</si>
  <si>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</si>
  <si>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</si>
  <si>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</si>
  <si>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</si>
  <si>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</si>
  <si>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</si>
  <si>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</si>
  <si>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</si>
  <si>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</si>
  <si>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</si>
  <si>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</si>
  <si>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</si>
  <si>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</si>
  <si>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</si>
  <si>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</si>
  <si>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</si>
  <si>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</si>
  <si>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</si>
  <si>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</si>
  <si>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</si>
  <si>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</si>
  <si>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</si>
  <si>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</si>
  <si>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</si>
  <si>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</si>
  <si>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</si>
  <si>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</si>
  <si>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</si>
  <si>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</si>
  <si>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</si>
  <si>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</si>
  <si>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</si>
  <si>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</si>
  <si>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</si>
  <si>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</si>
  <si>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</si>
  <si>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</si>
  <si>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</si>
  <si>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</si>
  <si>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</si>
  <si>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</si>
  <si>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</si>
  <si>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</si>
  <si>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</si>
  <si>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</si>
  <si>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</si>
  <si>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</si>
  <si>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</si>
  <si>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</si>
  <si>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</si>
  <si>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</si>
  <si>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</si>
  <si>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</si>
  <si>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</si>
  <si>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</si>
  <si>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</si>
  <si>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</si>
  <si>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</si>
  <si>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</si>
  <si>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</si>
  <si>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</si>
  <si>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</si>
  <si>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</si>
  <si>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</si>
  <si>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</si>
  <si>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</si>
  <si>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</si>
  <si>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</si>
  <si>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</si>
  <si>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</si>
  <si>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</si>
  <si>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</si>
  <si>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</si>
  <si>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</si>
  <si>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</si>
  <si>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</si>
  <si>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</si>
  <si>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</si>
  <si>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</si>
  <si>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</si>
  <si>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</si>
  <si>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</si>
  <si>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</si>
  <si>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</si>
  <si>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</si>
  <si>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</si>
  <si>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</si>
  <si>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</si>
  <si>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</si>
  <si>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</si>
  <si>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</si>
  <si>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</si>
  <si>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</si>
  <si>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</si>
  <si>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</si>
  <si>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</si>
  <si>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</si>
  <si>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</si>
  <si>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</si>
  <si>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</si>
  <si>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</si>
  <si>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</si>
  <si>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</si>
  <si>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</si>
  <si>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</si>
  <si>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</si>
  <si>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</si>
  <si>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</si>
  <si>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</si>
  <si>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</si>
  <si>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</si>
  <si>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</si>
  <si>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</si>
  <si>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</si>
  <si>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</si>
  <si>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</si>
  <si>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</si>
  <si>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</si>
  <si>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</si>
  <si>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</si>
  <si>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</si>
  <si>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</si>
  <si>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</si>
  <si>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</si>
  <si>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</si>
  <si>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</si>
  <si>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</si>
  <si>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</si>
  <si>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</si>
  <si>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</si>
  <si>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</si>
  <si>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</si>
  <si>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</si>
  <si>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</si>
  <si>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</si>
  <si>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</si>
  <si>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</si>
  <si>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</si>
  <si>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</si>
  <si>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</si>
  <si>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</si>
  <si>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</si>
  <si>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</si>
  <si>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</si>
  <si>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</si>
  <si>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</si>
  <si>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</si>
  <si>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</si>
  <si>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</si>
  <si>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</si>
  <si>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</si>
  <si>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</si>
  <si>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</si>
  <si>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</si>
  <si>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</si>
  <si>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</si>
  <si>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</si>
  <si>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</si>
  <si>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</si>
  <si>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</si>
  <si>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</si>
  <si>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</si>
  <si>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</si>
  <si>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</si>
  <si>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</si>
  <si>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</si>
  <si>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</si>
  <si>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</si>
  <si>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</si>
  <si>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</si>
  <si>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</si>
  <si>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</si>
  <si>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</si>
  <si>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</si>
  <si>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</si>
  <si>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</si>
  <si>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</si>
  <si>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</si>
  <si>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</si>
  <si>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</si>
  <si>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</si>
  <si>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</si>
  <si>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</si>
  <si>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</si>
  <si>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</si>
  <si>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</si>
  <si>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</si>
  <si>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</si>
  <si>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</si>
  <si>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</si>
  <si>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</si>
  <si>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</si>
  <si>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</si>
  <si>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</si>
  <si>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</si>
  <si>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</si>
  <si>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</si>
  <si>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</si>
  <si>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</si>
  <si>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</si>
  <si>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</si>
  <si>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</si>
  <si>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</si>
  <si>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</si>
  <si>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</si>
  <si>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</si>
  <si>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</si>
  <si>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</si>
  <si>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</si>
  <si>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</si>
  <si>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</si>
  <si>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</si>
  <si>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</si>
  <si>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</si>
  <si>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</si>
  <si>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</si>
  <si>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</si>
  <si>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</si>
  <si>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</si>
  <si>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</si>
  <si>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</si>
  <si>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</si>
  <si>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</si>
  <si>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</si>
  <si>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</si>
  <si>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</si>
  <si>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</si>
  <si>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</si>
  <si>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</si>
  <si>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</si>
  <si>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</si>
  <si>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</si>
  <si>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</si>
  <si>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</si>
  <si>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</si>
  <si>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</si>
  <si>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</si>
  <si>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</si>
  <si>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</si>
  <si>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</si>
  <si>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</si>
  <si>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</si>
  <si>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</si>
  <si>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</si>
  <si>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</si>
  <si>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</si>
  <si>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</si>
  <si>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</si>
  <si>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</si>
  <si>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</si>
  <si>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</si>
  <si>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</si>
  <si>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</si>
  <si>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</si>
  <si>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</si>
  <si>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</si>
  <si>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</si>
  <si>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</si>
  <si>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</si>
  <si>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</si>
  <si>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</si>
  <si>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</si>
  <si>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</si>
  <si>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</si>
  <si>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</si>
  <si>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</si>
  <si>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</si>
  <si>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</si>
  <si>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</si>
  <si>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</si>
  <si>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</si>
  <si>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</si>
  <si>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</si>
  <si>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</si>
  <si>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</si>
  <si>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</si>
  <si>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</si>
  <si>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</si>
  <si>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</si>
  <si>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</si>
  <si>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</si>
  <si>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</si>
  <si>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</si>
  <si>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</si>
  <si>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</si>
  <si>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</si>
  <si>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</si>
  <si>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</si>
  <si>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</si>
  <si>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</si>
  <si>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</si>
  <si>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</si>
  <si>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</si>
  <si>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</si>
  <si>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</si>
  <si>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</si>
  <si>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</si>
  <si>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</si>
  <si>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</si>
  <si>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</si>
  <si>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</si>
  <si>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</si>
  <si>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</si>
  <si>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</si>
  <si>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</si>
  <si>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</si>
  <si>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</si>
  <si>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</si>
  <si>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</si>
  <si>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</si>
  <si>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</si>
  <si>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</si>
  <si>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</si>
  <si>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</si>
  <si>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</si>
  <si>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</si>
  <si>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</si>
  <si>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</si>
  <si>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</si>
  <si>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</si>
  <si>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</si>
  <si>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</si>
  <si>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</si>
  <si>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</si>
  <si>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</si>
  <si>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</si>
  <si>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</si>
  <si>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</si>
  <si>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</si>
  <si>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</si>
  <si>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</si>
  <si>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</si>
  <si>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</si>
  <si>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</si>
  <si>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</si>
  <si>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</si>
  <si>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</si>
  <si>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</si>
  <si>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</si>
  <si>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</si>
  <si>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</si>
  <si>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</si>
  <si>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</si>
  <si>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</si>
  <si>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</si>
  <si>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</si>
  <si>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</si>
  <si>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</si>
  <si>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</si>
  <si>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</si>
  <si>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</si>
  <si>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</si>
  <si>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</si>
  <si>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</si>
  <si>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</si>
  <si>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</si>
  <si>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</si>
  <si>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</si>
  <si>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</si>
  <si>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</si>
  <si>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</si>
  <si>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</si>
  <si>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</si>
  <si>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</si>
  <si>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</si>
  <si>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</si>
  <si>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</si>
  <si>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</si>
  <si>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</si>
  <si>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</si>
  <si>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</si>
  <si>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</si>
  <si>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</si>
  <si>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</si>
  <si>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</si>
  <si>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</si>
  <si>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</si>
  <si>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</si>
  <si>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</si>
  <si>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</si>
  <si>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</si>
  <si>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</si>
  <si>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</si>
  <si>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</si>
  <si>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</si>
  <si>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</si>
  <si>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</si>
  <si>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</si>
  <si>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</si>
  <si>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</si>
  <si>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</si>
  <si>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</si>
  <si>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</si>
  <si>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</si>
  <si>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</si>
  <si>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</si>
  <si>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</si>
  <si>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</si>
  <si>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</si>
  <si>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</si>
  <si>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</si>
  <si>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</si>
  <si>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</si>
  <si>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</si>
  <si>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</si>
  <si>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</si>
  <si>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</si>
  <si>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</si>
  <si>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</si>
  <si>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</si>
  <si>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</si>
  <si>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</si>
  <si>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</si>
  <si>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</si>
  <si>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</si>
  <si>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</si>
  <si>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</si>
  <si>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</si>
  <si>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</si>
  <si>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</si>
  <si>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</si>
  <si>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</si>
  <si>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</si>
  <si>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</si>
  <si>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</si>
  <si>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</si>
  <si>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</si>
  <si>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</si>
  <si>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</si>
  <si>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</si>
  <si>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</si>
  <si>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</si>
  <si>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</si>
  <si>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</si>
  <si>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</si>
  <si>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</si>
  <si>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</si>
  <si>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</si>
  <si>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</si>
  <si>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</si>
  <si>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</si>
  <si>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</si>
  <si>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</si>
  <si>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</si>
  <si>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</si>
  <si>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</si>
  <si>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</si>
  <si>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</si>
  <si>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</si>
  <si>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</si>
  <si>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</si>
  <si>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</si>
  <si>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</si>
  <si>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</si>
  <si>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</si>
  <si>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</si>
  <si>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</si>
  <si>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</si>
  <si>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</si>
  <si>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</si>
  <si>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</si>
  <si>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</si>
  <si>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</si>
  <si>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</si>
  <si>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</si>
  <si>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</si>
  <si>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</si>
  <si>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</si>
  <si>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</si>
  <si>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</si>
  <si>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</si>
  <si>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</si>
  <si>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</si>
  <si>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</si>
  <si>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</si>
  <si>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</si>
  <si>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</si>
  <si>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</si>
  <si>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</si>
  <si>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</si>
  <si>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</si>
  <si>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</si>
  <si>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</si>
  <si>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</si>
  <si>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</si>
  <si>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</si>
  <si>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</si>
  <si>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</si>
  <si>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</si>
  <si>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</si>
  <si>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</si>
  <si>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</si>
  <si>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</si>
  <si>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</si>
  <si>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</si>
  <si>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</si>
  <si>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</si>
  <si>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</si>
  <si>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</si>
  <si>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</si>
  <si>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</si>
  <si>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</si>
  <si>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</si>
  <si>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</si>
  <si>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</si>
  <si>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</si>
  <si>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</si>
  <si>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</si>
  <si>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</si>
  <si>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</si>
  <si>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</si>
  <si>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</si>
  <si>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</si>
  <si>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</si>
  <si>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</si>
  <si>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</si>
  <si>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</si>
  <si>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</si>
  <si>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</si>
  <si>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</si>
  <si>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</si>
  <si>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</si>
  <si>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</si>
  <si>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</si>
  <si>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</si>
  <si>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</si>
  <si>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</si>
  <si>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</si>
  <si>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</si>
  <si>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</si>
  <si>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</si>
  <si>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</si>
  <si>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</si>
  <si>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</si>
  <si>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</si>
  <si>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</si>
  <si>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</si>
  <si>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</si>
  <si>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</si>
  <si>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</si>
  <si>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</si>
  <si>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</si>
  <si>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</si>
  <si>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</si>
  <si>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</si>
  <si>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</si>
  <si>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</si>
  <si>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</si>
  <si>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</si>
  <si>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</si>
  <si>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</si>
  <si>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</si>
  <si>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</si>
  <si>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</si>
  <si>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</si>
  <si>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</si>
  <si>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</si>
  <si>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</si>
  <si>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</si>
  <si>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</si>
  <si>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</si>
  <si>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</si>
  <si>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</si>
  <si>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</si>
  <si>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</si>
  <si>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</si>
  <si>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</si>
  <si>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</si>
  <si>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</si>
  <si>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</si>
  <si>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</si>
  <si>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</si>
  <si>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</si>
  <si>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</si>
  <si>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</si>
  <si>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</si>
  <si>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</si>
  <si>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</si>
  <si>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</si>
  <si>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</si>
  <si>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</si>
  <si>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</si>
  <si>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</si>
  <si>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</si>
  <si>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</si>
  <si>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</si>
  <si>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</si>
  <si>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</si>
  <si>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</si>
  <si>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</si>
  <si>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</si>
  <si>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</si>
  <si>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</si>
  <si>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</si>
  <si>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</si>
  <si>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</si>
  <si>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</si>
  <si>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</si>
  <si>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</si>
  <si>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</si>
  <si>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</si>
  <si>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</si>
  <si>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</si>
  <si>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</si>
  <si>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</si>
  <si>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</si>
  <si>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</si>
  <si>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</si>
  <si>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</si>
  <si>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</si>
  <si>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</si>
  <si>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</si>
  <si>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</si>
  <si>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</si>
  <si>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</si>
  <si>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</si>
  <si>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</si>
  <si>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</si>
  <si>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</si>
  <si>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</si>
  <si>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</si>
  <si>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</si>
  <si>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</si>
  <si>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</si>
  <si>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</si>
  <si>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</si>
  <si>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</si>
  <si>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</si>
  <si>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</si>
  <si>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</si>
  <si>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</si>
  <si>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</si>
  <si>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</si>
  <si>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</si>
  <si>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</si>
  <si>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</si>
  <si>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</si>
  <si>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</si>
  <si>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</si>
  <si>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</si>
  <si>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</si>
  <si>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</si>
  <si>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</si>
  <si>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</si>
  <si>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</si>
  <si>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</si>
  <si>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</si>
  <si>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</si>
  <si>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</si>
  <si>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</si>
  <si>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</si>
  <si>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</si>
  <si>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</si>
  <si>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</si>
  <si>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</si>
  <si>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</si>
  <si>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</si>
  <si>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</si>
  <si>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</si>
  <si>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</si>
  <si>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</si>
  <si>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</si>
  <si>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</si>
  <si>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</si>
  <si>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</si>
  <si>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</si>
  <si>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</si>
  <si>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</si>
  <si>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</si>
  <si>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</si>
  <si>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</si>
  <si>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</si>
  <si>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</si>
  <si>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</si>
  <si>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</si>
  <si>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</si>
  <si>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</si>
  <si>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</si>
  <si>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</si>
  <si>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</si>
  <si>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</si>
  <si>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</si>
  <si>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</si>
  <si>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</si>
  <si>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</si>
  <si>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</si>
  <si>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</si>
  <si>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</si>
  <si>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</si>
  <si>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</si>
  <si>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</si>
  <si>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</si>
  <si>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</si>
  <si>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</si>
  <si>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</si>
  <si>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</si>
  <si>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</si>
  <si>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</si>
  <si>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</si>
  <si>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</si>
  <si>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</si>
  <si>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</si>
  <si>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</si>
  <si>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</si>
  <si>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</si>
  <si>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</si>
  <si>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</si>
  <si>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</si>
  <si>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</si>
  <si>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</si>
  <si>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</si>
  <si>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</si>
  <si>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</si>
  <si>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</si>
  <si>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</si>
  <si>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</si>
  <si>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</si>
  <si>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</si>
  <si>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</si>
  <si>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</si>
  <si>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</si>
  <si>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</si>
  <si>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</si>
  <si>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</si>
  <si>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</si>
  <si>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</si>
  <si>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</si>
  <si>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</si>
  <si>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</si>
  <si>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</si>
  <si>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</si>
  <si>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</si>
  <si>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</si>
  <si>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</si>
  <si>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</si>
  <si>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</si>
  <si>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</si>
  <si>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</si>
  <si>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</si>
  <si>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</si>
  <si>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</si>
  <si>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</si>
  <si>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</si>
  <si>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</si>
  <si>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</si>
  <si>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</si>
  <si>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</si>
  <si>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</si>
  <si>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</si>
  <si>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</si>
  <si>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</si>
  <si>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</si>
  <si>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</si>
  <si>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</si>
  <si>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</si>
  <si>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</si>
  <si>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</si>
  <si>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</si>
  <si>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</si>
  <si>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</si>
  <si>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</si>
  <si>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</si>
  <si>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</si>
  <si>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</si>
  <si>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</si>
  <si>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</si>
  <si>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</si>
  <si>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</si>
  <si>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</si>
  <si>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</si>
  <si>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</si>
  <si>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</si>
  <si>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</si>
  <si>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</si>
  <si>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</si>
  <si>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</si>
  <si>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</si>
  <si>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</si>
  <si>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</si>
  <si>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</si>
  <si>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</si>
  <si>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</si>
  <si>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</si>
  <si>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</si>
  <si>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</si>
  <si>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</si>
  <si>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</si>
  <si>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</si>
  <si>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</si>
  <si>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</si>
  <si>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</si>
  <si>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</si>
  <si>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</si>
  <si>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</si>
  <si>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</si>
  <si>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</si>
  <si>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</si>
  <si>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</si>
  <si>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</si>
  <si>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</si>
  <si>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</si>
  <si>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</si>
  <si>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</si>
  <si>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</si>
  <si>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</si>
  <si>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</si>
  <si>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</si>
  <si>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</si>
  <si>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</si>
  <si>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</si>
  <si>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</si>
  <si>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</si>
  <si>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</si>
  <si>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</si>
  <si>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</si>
  <si>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</si>
  <si>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</si>
  <si>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</si>
  <si>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</si>
  <si>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</si>
  <si>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</si>
  <si>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</si>
  <si>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</si>
  <si>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</si>
  <si>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</si>
  <si>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</si>
  <si>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</si>
  <si>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</si>
  <si>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</si>
  <si>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</si>
  <si>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</si>
  <si>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</si>
  <si>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</si>
  <si>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</si>
  <si>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</si>
  <si>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</si>
  <si>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</si>
  <si>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</si>
  <si>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</si>
  <si>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</si>
  <si>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</si>
  <si>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</si>
  <si>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</si>
  <si>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</si>
  <si>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</si>
  <si>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</si>
  <si>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</si>
  <si>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</si>
  <si>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</si>
  <si>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</si>
  <si>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</si>
  <si>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</si>
  <si>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</si>
  <si>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</si>
  <si>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</si>
  <si>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</si>
  <si>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</si>
  <si>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</si>
  <si>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</si>
  <si>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</si>
  <si>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</si>
  <si>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</si>
  <si>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</si>
  <si>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</si>
  <si>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</si>
  <si>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</si>
  <si>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</si>
  <si>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</si>
  <si>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</si>
  <si>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</si>
  <si>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</si>
  <si>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</si>
  <si>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</si>
  <si>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</si>
  <si>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</si>
  <si>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</si>
  <si>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</si>
  <si>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</si>
  <si>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</si>
  <si>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</si>
  <si>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</si>
  <si>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</si>
  <si>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</si>
  <si>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</si>
  <si>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</si>
  <si>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</si>
  <si>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</si>
  <si>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</si>
  <si>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</si>
  <si>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</si>
  <si>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</si>
  <si>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</si>
  <si>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</si>
  <si>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</si>
  <si>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</si>
  <si>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</si>
  <si>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</si>
  <si>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</si>
  <si>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</si>
  <si>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</si>
  <si>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</si>
  <si>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</si>
  <si>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</si>
  <si>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</si>
  <si>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</si>
  <si>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</si>
  <si>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</si>
  <si>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</si>
  <si>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</si>
  <si>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</si>
  <si>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</si>
  <si>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</si>
  <si>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</si>
  <si>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</si>
  <si>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</si>
  <si>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</si>
  <si>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</si>
  <si>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</si>
  <si>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</si>
  <si>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</si>
  <si>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</si>
  <si>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</si>
  <si>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</si>
  <si>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</si>
  <si>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</si>
  <si>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</si>
  <si>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</si>
  <si>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</si>
  <si>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</si>
  <si>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</si>
  <si>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</si>
  <si>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</si>
  <si>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</si>
  <si>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</si>
  <si>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</si>
  <si>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</si>
  <si>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</si>
  <si>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</si>
  <si>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</si>
  <si>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</si>
  <si>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</si>
  <si>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</si>
  <si>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</si>
  <si>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</si>
  <si>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</si>
  <si>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</si>
  <si>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</si>
  <si>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</si>
  <si>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</si>
  <si>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</si>
  <si>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</si>
  <si>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</si>
  <si>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</si>
  <si>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</si>
  <si>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</si>
  <si>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</si>
  <si>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</si>
  <si>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</si>
  <si>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</si>
  <si>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</si>
  <si>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</si>
  <si>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</si>
  <si>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</si>
  <si>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</si>
  <si>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</si>
  <si>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</si>
  <si>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</si>
  <si>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</si>
  <si>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PCM-20251005-00001187</t>
  </si>
  <si>
    <t xml:space="preserve"> 2025-10-05 06:51:31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</si>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</sst>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A4" sqref="A4:L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272.34441608796624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6.3096643520111684E-2</v>
      </c>
      <c r="H3" s="90">
        <v>45935.229722222219</v>
      </c>
      <c r="I3" s="73" t="str">
        <f>IFERROR(VLOOKUP(D3,DB!A:F,6,0),"")</f>
        <v>Power Cube</v>
      </c>
      <c r="J3" s="73" t="str">
        <f>IFERROR(VLOOKUP(D3,DB!A:G,7,0),"")</f>
        <v>No BB Design+Good</v>
      </c>
      <c r="K3" s="81" t="s">
        <v>38967</v>
      </c>
      <c r="L3" s="79" t="str">
        <f>IFERROR(VLOOKUP(D3,DB!A:I,9,0),"")</f>
        <v>Latis</v>
      </c>
    </row>
    <row r="4" spans="1:12" ht="15" customHeight="1">
      <c r="A4" s="76" t="s">
        <v>38968</v>
      </c>
      <c r="B4" s="73" t="str">
        <f>IFERROR(VLOOKUP(D4,DB!A:K,11,0),"")</f>
        <v>R1</v>
      </c>
      <c r="C4" s="73">
        <v>1</v>
      </c>
      <c r="D4" s="93" t="s">
        <v>12326</v>
      </c>
      <c r="E4" s="77" t="s">
        <v>38964</v>
      </c>
      <c r="F4" s="90">
        <v>45935.290798611109</v>
      </c>
      <c r="G4" s="80">
        <f ca="1">IFERROR(NOW()-F4,"")</f>
        <v>2.0434027828741819E-3</v>
      </c>
      <c r="H4" s="90" t="s">
        <v>38969</v>
      </c>
      <c r="I4" s="73" t="str">
        <f>IFERROR(VLOOKUP(D4,DB!A:F,6,0),"")</f>
        <v>SCECO+STB</v>
      </c>
      <c r="J4" s="73" t="str">
        <f>IFERROR(VLOOKUP(D4,DB!A:G,7,0),"")</f>
        <v>Vandalized</v>
      </c>
      <c r="K4" s="81" t="s">
        <v>38970</v>
      </c>
      <c r="L4" s="79" t="str">
        <f>IFERROR(VLOOKUP(D4,DB!A:I,9,0),"")</f>
        <v>Latis</v>
      </c>
    </row>
    <row r="5" spans="1:12" ht="15" customHeight="1">
      <c r="A5" s="63"/>
      <c r="B5" s="73" t="str">
        <f>IFERROR(VLOOKUP(D5,DB!A:K,11,0),"")</f>
        <v/>
      </c>
      <c r="C5" s="64"/>
      <c r="D5" s="64"/>
      <c r="E5" s="65"/>
      <c r="F5" s="66"/>
      <c r="G5" s="67">
        <f ca="1">IFERROR(NOW()-F5,"")</f>
        <v>45935.292842013892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45935.292842013892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45935.292842013892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45935.292842013892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45935.292842013892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45935.292842013892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45935.292842013892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45935.292842013892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45935.292842013892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45935.292842013892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45935.292842013892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45935.292842013892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45935.292842013892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45935.292842013892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45935.292842013892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45935.292842013892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45935.292842013892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45935.292842013892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45935.292842013892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45935.292842013892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45935.292842013892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45935.292842013892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45935.292842013892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45935.292842013892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45935.292842013892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45935.292842013892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45935.292842013892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45935.292842013892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B2A276-2A95-461F-87EF-BC171BFEA9F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243.64105960648158</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128.56575868056098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110.2930040509309</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1</v>
      </c>
      <c r="D6" s="18" t="s">
        <v>29506</v>
      </c>
      <c r="E6" s="131" t="s">
        <v>38964</v>
      </c>
      <c r="F6" s="132">
        <v>45935.194513888891</v>
      </c>
      <c r="G6" s="133">
        <f ca="1">IFERROR(NOW()-F6,"-")</f>
        <v>9.832812500098953E-2</v>
      </c>
      <c r="H6" s="132">
        <v>45935.167430555557</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45935.292842013892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45935.292842013892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45935.292842013892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45935.292842013892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45935.292842013892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45935.292842013892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45935.292842013892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45935.292842013892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45935.292842013892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45935.292842013892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45935.292842013892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45935.292842013892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45935.292842013892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45935.292842013892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45935.292842013892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45935.292842013892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45935.292842013892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45935.292842013892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45935.292842013892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45935.292842013892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45935.292842013892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45935.292842013892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45935.292842013892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45935.292842013892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45935.292842013892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45935.292842013892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45935.292842013892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45935.292842013892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45935.292842013892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45935.292842013892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45935.292842013892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45935.292842013892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45935.292842013892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45935.292842013892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45935.292842013892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45935.292842013892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45935.292842013892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45935.292842013892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45935.292842013892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45935.292842013892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45935.292842013892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45935.292842013892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45935.292842013892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45935.292842013892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45935.292842013892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45935.292842013892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45935.292842013892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45935.292842013892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45935.292842013892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45935.292842013892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45935.292842013892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45935.292842013892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45935.292842013892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45935.292842013892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45935.292842013892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45935.292842013892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45935.292842013892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45935.292842013892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45935.292842013892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45935.292842013892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45935.292842013892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45935.292842013892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45935.292842013892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45935.292842013892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45935.292842013892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45935.292842013892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45935.292842013892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45935.292842013892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45935.292842013892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45935.292842013892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45935.292842013892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45935.292842013892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45935.292842013892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45935.292842013892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45935.292842013892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45935.292842013892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45935.292842013892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45935.292842013892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45935.292842013892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45935.292842013892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45935.292842013892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45935.292842013892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45935.292842013892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45935.292842013892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45935.292842013892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45935.292842013892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45935.292842013892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45935.292842013892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45935.292842013892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45935.292842013892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45935.292842013892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45935.292842013892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45935.292842013892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45935.292842013892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45935.292842013892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45935.292842013892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45935.292842013892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45935.292842013892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45935.292842013892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45935.292842013892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45935.292842013892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45935.292842013892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45935.292842013892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45935.292842013892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45935.292842013892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45935.292842013892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45935.292842013892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45935.292842013892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45935.292842013892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45935.292842013892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45935.292842013892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45935.292842013892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45935.292842013892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45935.292842013892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45935.292842013892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45935.292842013892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45935.292842013892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45935.292842013892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45935.292842013892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45935.292842013892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45935.292842013892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45935.292842013892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45935.292842013892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45935.292842013892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45935.292842013892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45935.292842013892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45935.292842013892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45935.292842013892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45935.292842013892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45935.292842013892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45935.292842013892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45935.292842013892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45935.292842013892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45935.292842013892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45935.292842013892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45935.292842013892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45935.292842013892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45935.292842013892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45935.292842013892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45935.292842013892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45935.292842013892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45935.292842013892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45935.292842013892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45935.292842013892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45935.292842013892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45935.292842013892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45935.292842013892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45935.292842013892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45935.292842013892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45935.292842013892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45935.292842013892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45935.292842013892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45935.292842013892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45935.292842013892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45935.292842013892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45935.292842013892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45935.292842013892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45935.292842013892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45935.292842013892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45935.292842013892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45935.292842013892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45935.292842013892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45935.292842013892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45935.292842013892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45935.292842013892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45935.292842013892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45935.292842013892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45935.292842013892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45935.292842013892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45935.292842013892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45935.292842013892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45935.292842013892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45935.292842013892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45935.292842013892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45935.292842013892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45935.292842013892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45935.292842013892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45935.292842013892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45935.292842013892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45935.292842013892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45935.292842013892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45935.292842013892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45935.292842013892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45935.292842013892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45935.292842013892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45935.292842013892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45935.292842013892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45935.292842013892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45935.292842013892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45935.292842013892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45935.292842013892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45935.292842013892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45935.292842013892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45935.292842013892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45935.292842013892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45935.292842013892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45935.292842013892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45935.292842013892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45935.292842013892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45935.292842013892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45935.292842013892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45935.292842013892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45935.292842013892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45935.292842013892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45935.292842013892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45935.292842013892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45935.292842013892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45935.292842013892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45935.292842013892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45935.292842013892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45935.292842013892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45935.292842013892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45935.292842013892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45935.292842013892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45935.292842013892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45935.292842013892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45935.292842013892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45935.292842013892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45935.292842013892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45935.292842013892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45935.292842013892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45935.292842013892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45935.292842013892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45935.292842013892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45935.292842013892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45935.292842013892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45935.292842013892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45935.292842013892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45935.292842013892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45935.292842013892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45935.292842013892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45935.292842013892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45935.292842013892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45935.292842013892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45935.292842013892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45935.292842013892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45935.292842013892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45935.292842013892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45935.292842013892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45935.292842013892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45935.292842013892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45935.292842013892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45935.292842013892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45935.292842013892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45935.292842013892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45935.292842013892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45935.292842013892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45935.292842013892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45935.292842013892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45935.292842013892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45935.292842013892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45935.292842013892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45935.292842013892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45935.292842013892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45935.292842013892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45935.292842013892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45935.292842013892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45935.292842013892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45935.292842013892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45935.292842013892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45935.292842013892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45935.292842013892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45935.292842013892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45935.292842013892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45935.292842013892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45935.292842013892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45935.292842013892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45935.292842013892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45935.292842013892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45935.292842013892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45935.292842013892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45935.292842013892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45935.292842013892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45935.292842013892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45935.292842013892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45935.292842013892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45935.292842013892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45935.292842013892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45935.292842013892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45935.292842013892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45935.292842013892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45935.292842013892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45935.292842013892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45935.292842013892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45935.292842013892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45935.292842013892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45935.292842013892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45935.292842013892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45935.292842013892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45935.292842013892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45935.292842013892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45935.292842013892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45935.292842013892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45935.292842013892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45935.292842013892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45935.292842013892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45935.292842013892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45935.292842013892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45935.292842013892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45935.292842013892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45935.292842013892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45935.292842013892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45935.292842013892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45935.292842013892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45935.292842013892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45935.292842013892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45935.292842013892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45935.292842013892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45935.292842013892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45935.292842013892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45935.292842013892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45935.292842013892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45935.292842013892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45935.292842013892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45935.292842013892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45935.292842013892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45935.292842013892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45935.292842013892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45935.292842013892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45935.292842013892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45935.292842013892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45935.292842013892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45935.292842013892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45935.292842013892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45935.292842013892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45935.292842013892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45935.292842013892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45935.292842013892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45935.292842013892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45935.292842013892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45935.292842013892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45935.292842013892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45935.292842013892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45935.292842013892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45935.292842013892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45935.292842013892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45935.292842013892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45935.292842013892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45935.292842013892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45935.292842013892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45935.292842013892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45935.292842013892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45935.292842013892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45935.292842013892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45935.292842013892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45935.292842013892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45935.292842013892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45935.292842013892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45935.292842013892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45935.292842013892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45935.292842013892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45935.292842013892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45935.292842013892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45935.292842013892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45935.292842013892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45935.292842013892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45935.292842013892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45935.292842013892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45935.292842013892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45935.292842013892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45935.292842013892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45935.292842013892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45935.292842013892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45935.292842013892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45935.292842013892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45935.292842013892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45935.292842013892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45935.292842013892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45935.292842013892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45935.292842013892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45935.292842013892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45935.292842013892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45935.292842013892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45935.292842013892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45935.292842013892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45935.292842013892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45935.292842013892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45935.292842013892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45935.292842013892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45935.292842013892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45935.292842013892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45935.292842013892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45935.292842013892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45935.292842013892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45935.292842013892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45935.292842013892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45935.292842013892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45935.292842013892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45935.292842013892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45935.292842013892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45935.292842013892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45935.292842013892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45935.292842013892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45935.292842013892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45935.292842013892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45935.292842013892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45935.292842013892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45935.292842013892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45935.292842013892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45935.292842013892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45935.292842013892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45935.292842013892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45935.292842013892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45935.292842013892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45935.292842013892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45935.292842013892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45935.292842013892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45935.292842013892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45935.292842013892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45935.292842013892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45935.292842013892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45935.292842013892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45935.292842013892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45935.292842013892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45935.292842013892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45935.292842013892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45935.292842013892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45935.292842013892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45935.292842013892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45935.292842013892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45935.292842013892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45935.292842013892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45935.292842013892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45935.292842013892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45935.292842013892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45935.292842013892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45935.292842013892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45935.292842013892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45935.292842013892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45935.292842013892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45935.292842013892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45935.292842013892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45935.292842013892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45935.292842013892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45935.292842013892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45935.292842013892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45935.292842013892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45935.292842013892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45935.292842013892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45935.292842013892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45935.292842013892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45935.292842013892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45935.292842013892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45935.292842013892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45935.292842013892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45935.292842013892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45935.292842013892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45935.292842013892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45935.292842013892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45935.292842013892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45935.292842013892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45935.292842013892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45935.292842013892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45935.292842013892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45935.292842013892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45935.292842013892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45935.292842013892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45935.292842013892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45935.292842013892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45935.292842013892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45935.292842013892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45935.292842013892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45935.292842013892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45935.292842013892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45935.292842013892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45935.292842013892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45935.292842013892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45935.292842013892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45935.292842013892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45935.292842013892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45935.292842013892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45935.292842013892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45935.292842013892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45935.292842013892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45935.292842013892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45935.292842013892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45935.292842013892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45935.292842013892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45935.292842013892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45935.292842013892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45935.292842013892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45935.292842013892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45935.292842013892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45935.292842013892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45935.292842013892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45935.292842013892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45935.292842013892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45935.292842013892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45935.292842013892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45935.292842013892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45935.292842013892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45935.292842013892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45935.292842013892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45935.292842013892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45935.292842013892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45935.292842013892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45935.292842013892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45935.292842013892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45935.292842013892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45935.292842013892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45935.292842013892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45935.292842013892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45935.292842013892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45935.292842013892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45935.292842013892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45935.292842013892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45935.292842013892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45935.292842013892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45935.292842013892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45935.292842013892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45935.292842013892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45935.292842013892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45935.292842013892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45935.292842013892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45935.292842013892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45935.292842013892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45935.292842013892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45935.292842013892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45935.292842013892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45935.292842013892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45935.292842013892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45935.292842013892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45935.292842013892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45935.292842013892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45935.292842013892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45935.292842013892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45935.292842013892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45935.292842013892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45935.292842013892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45935.292842013892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45935.292842013892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45935.292842013892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45935.292842013892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45935.292842013892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45935.292842013892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45935.292842013892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45935.292842013892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45935.292842013892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45935.292842013892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45935.292842013892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45935.292842013892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45935.292842013892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45935.292842013892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45935.292842013892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45935.292842013892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45935.292842013892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45935.292842013892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45935.292842013892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45935.292842013892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45935.292842013892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45935.292842013892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45935.292842013892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45935.292842013892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45935.292842013892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45935.292842013892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45935.292842013892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45935.292842013892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45935.292842013892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45935.292842013892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45935.292842013892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45935.292842013892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45935.292842013892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45935.292842013892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45935.292842013892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45935.292842013892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45935.292842013892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45935.292842013892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45935.292842013892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45935.292842013892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45935.292842013892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45935.292842013892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45935.292842013892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45935.292842013892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45935.292842013892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45935.292842013892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45935.292842013892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45935.292842013892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45935.292842013892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45935.292842013892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45935.292842013892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45935.292842013892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45935.292842013892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45935.292842013892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45935.292842013892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45935.292842013892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45935.292842013892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45935.292842013892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45935.292842013892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45935.292842013892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45935.292842013892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45935.292842013892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45935.292842013892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45935.292842013892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45935.292842013892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45935.292842013892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45935.292842013892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45935.292842013892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45935.292842013892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45935.292842013892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45935.292842013892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45935.292842013892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45935.292842013892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45935.292842013892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45935.292842013892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45935.292842013892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45935.292842013892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45935.292842013892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45935.292842013892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45935.292842013892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45935.292842013892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45935.292842013892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45935.292842013892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45935.292842013892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45935.292842013892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45935.292842013892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45935.292842013892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45935.292842013892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45935.292842013892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45935.292842013892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45935.292842013892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45935.292842013892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45935.292842013892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45935.292842013892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45935.292842013892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45935.292842013892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45935.292842013892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45935.292842013892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45935.292842013892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45935.292842013892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45935.292842013892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45935.292842013892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45935.292842013892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45935.292842013892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45935.292842013892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45935.292842013892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45935.292842013892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45935.292842013892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45935.292842013892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45935.292842013892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45935.292842013892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45935.292842013892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45935.292842013892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45935.292842013892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45935.292842013892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45935.292842013892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45935.292842013892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45935.292842013892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45935.292842013892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45935.292842013892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45935.292842013892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45935.292842013892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45935.292842013892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45935.292842013892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45935.292842013892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45935.292842013892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45935.292842013892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45935.292842013892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45935.292842013892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45935.292842013892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45935.292842013892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45935.292842013892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45935.292842013892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45935.292842013892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45935.292842013892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45935.292842013892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45935.292842013892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45935.292842013892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45935.292842013892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45935.292842013892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45935.292842013892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45935.292842013892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45935.292842013892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45935.292842013892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45935.292842013892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45935.292842013892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45935.292842013892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45935.292842013892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45935.292842013892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45935.292842013892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45935.292842013892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45935.292842013892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45935.292842013892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45935.292842013892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45935.292842013892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45935.292842013892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45935.292842013892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45935.292842013892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45935.292842013892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45935.292842013892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45935.292842013892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45935.292842013892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45935.292842013892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45935.292842013892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45935.292842013892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45935.292842013892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45935.292842013892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45935.292842013892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45935.292842013892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45935.292842013892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45935.292842013892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45935.292842013892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45935.292842013892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45935.292842013892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45935.292842013892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45935.292842013892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45935.292842013892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45935.292842013892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45935.292842013892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45935.292842013892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45935.292842013892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45935.292842013892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45935.292842013892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45935.292842013892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45935.292842013892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45935.292842013892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45935.292842013892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45935.292842013892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45935.292842013892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45935.292842013892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45935.292842013892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45935.292842013892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45935.292842013892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45935.292842013892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45935.292842013892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45935.292842013892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45935.292842013892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45935.292842013892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45935.292842013892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45935.292842013892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45935.292842013892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45935.292842013892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45935.292842013892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45935.292842013892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45935.292842013892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45935.292842013892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45935.292842013892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45935.292842013892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45935.292842013892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45935.292842013892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45935.292842013892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45935.292842013892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45935.292842013892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45935.292842013892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45935.292842013892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45935.292842013892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45935.292842013892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45935.292842013892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45935.292842013892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45935.292842013892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45935.292842013892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45935.292842013892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45935.292842013892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45935.292842013892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45935.292842013892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45935.292842013892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45935.292842013892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45935.292842013892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45935.292842013892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45935.292842013892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45935.292842013892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45935.292842013892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45935.292842013892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45935.292842013892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45935.292842013892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45935.292842013892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45935.292842013892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45935.292842013892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45935.292842013892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45935.292842013892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45935.292842013892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45935.292842013892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45935.292842013892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45935.292842013892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45935.292842013892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45935.292842013892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45935.292842013892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45935.292842013892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45935.292842013892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45935.292842013892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45935.292842013892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45935.292842013892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45935.292842013892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45935.292842013892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45935.292842013892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45935.292842013892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45935.292842013892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45935.292842013892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45935.292842013892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45935.292842013892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45935.292842013892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45935.292842013892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45935.292842013892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45935.292842013892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45935.292842013892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45935.292842013892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45935.292842013892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45935.292842013892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45935.292842013892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45935.292842013892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45935.292842013892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45935.292842013892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45935.292842013892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45935.292842013892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45935.292842013892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45935.292842013892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45935.292842013892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45935.292842013892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45935.292842013892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45935.292842013892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45935.292842013892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45935.292842013892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45935.292842013892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45935.292842013892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45935.292842013892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45935.292842013892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45935.292842013892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45935.292842013892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45935.292842013892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45935.292842013892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45935.292842013892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45935.292842013892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45935.292842013892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45935.292842013892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45935.292842013892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45935.292842013892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45935.292842013892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45935.292842013892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45935.292842013892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45935.292842013892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45935.292842013892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45935.292842013892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45935.292842013892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45935.292842013892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45935.292842013892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45935.292842013892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45935.292842013892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45935.292842013892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45935.292842013892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45935.292842013892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45935.292842013892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45935.292842013892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45935.292842013892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45935.292842013892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45935.292842013892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45935.292842013892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45935.292842013892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45935.292842013892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45935.292842013892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45935.292842013892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45935.292842013892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45935.292842013892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45935.292842013892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45935.292842013892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45935.292842013892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45935.292842013892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45935.292842013892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45935.292842013892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45935.292842013892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45935.292842013892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45935.292842013892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45935.292842013892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45935.292842013892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45935.292842013892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45935.292842013892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45935.292842013892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45935.292842013892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45935.292842013892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45935.292842013892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45935.292842013892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45935.292842013892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45935.292842013892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45935.292842013892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45935.292842013892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45935.292842013892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45935.292842013892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45935.292842013892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45935.292842013892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45935.292842013892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45935.292842013892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45935.292842013892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45935.292842013892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45935.292842013892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45935.292842013892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45935.292842013892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45935.292842013892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45935.292842013892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45935.292842013892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45935.292842013892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45935.292842013892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45935.292842013892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45935.292842013892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45935.292842013892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45935.292842013892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45935.292842013892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45935.292842013892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45935.292842013892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45935.292842013892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45935.292842013892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45935.292842013892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45935.292842013892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45935.292842013892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45935.292842013892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45935.292842013892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45935.292842013892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45935.292842013892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45935.292842013892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45935.292842013892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45935.292842013892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45935.292842013892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45935.292842013892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45935.292842013892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45935.292842013892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45935.292842013892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45935.292842013892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45935.292842013892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45935.292842013892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45935.292842013892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45935.292842013892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45935.292842013892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45935.292842013892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45935.292842013892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45935.292842013892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45935.292842013892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45935.292842013892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45935.292842013892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45935.292842013892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45935.292842013892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45935.292842013892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45935.292842013892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45935.292842013892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45935.292842013892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45935.292842013892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45935.292842013892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45935.292842013892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45935.292842013892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45935.292842013892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45935.292842013892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45935.292842013892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45935.292842013892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45935.292842013892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45935.292842013892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45935.292842013892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45935.292842013892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45935.292842013892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45935.292842013892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45935.292842013892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45935.292842013892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45935.292842013892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45935.292842013892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45935.292842013892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45935.292842013892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45935.292842013892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45935.292842013892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45935.292842013892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45935.292842013892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45935.292842013892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45935.292842013892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45935.292842013892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45935.292842013892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45935.292842013892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45935.292842013892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45935.292842013892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45935.292842013892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45935.292842013892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45935.292842013892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45935.292842013892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45935.292842013892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45935.292842013892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45935.292842013892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45935.292842013892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45935.292842013892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45935.292842013892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45935.292842013892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45935.292842013892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45935.292842013892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45935.292842013892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45935.292842013892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45935.292842013892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45935.292842013892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45935.292842013892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45935.292842013892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45935.292842013892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45935.292842013892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45935.292842013892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45935.292842013892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45935.292842013892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45935.292842013892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45935.292842013892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45935.292842013892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45935.292842013892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45935.292842013892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45935.292842013892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45935.292842013892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45935.292842013892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45935.292842013892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45935.292842013892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45935.292842013892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45935.292842013892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45935.292842013892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45935.292842013892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45935.292842013892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45935.292842013892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45935.292842013892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45935.292842013892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45935.292842013892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45935.292842013892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45935.292842013892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45935.292842013892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45935.292842013892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45935.292842013892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45935.292842013892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45935.292842013892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45935.292842013892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45935.292842013892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45935.292842013892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45935.292842013892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45935.292842013892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45935.292842013892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45935.292842013892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45935.292842013892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45935.292842013892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45935.292842013892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45935.292842013892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45935.292842013892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45935.292842013892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45935.292842013892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45935.292842013892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45935.292842013892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45935.292842013892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45935.292842013892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45935.292842013892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45935.292842013892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45935.292842013892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45935.292842013892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45935.292842013892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45935.292842013892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45935.292842013892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45935.292842013892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45935.292842013892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45935.292842013892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45935.292842013892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45935.292842013892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45935.292842013892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45935.292842013892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45935.292842013892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45935.292842013892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45935.292842013892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45935.292842013892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45935.292842013892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45935.292842013892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45935.292842013892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45935.292842013892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45935.292842013892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45935.292842013892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45935.292842013892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45935.292842013892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45935.292842013892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45935.292842013892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45935.292842013892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45935.292842013892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45935.292842013892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45935.292842013892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45935.292842013892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45935.292842013892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45935.292842013892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45935.292842013892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45935.292842013892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45935.292842013892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45935.292842013892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45935.292842013892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45935.292842013892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45935.292842013892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45935.292842013892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45935.292842013892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45935.292842013892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45935.292842013892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45935.292842013892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45935.292842013892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45935.292842013892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45935.292842013892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45935.292842013892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45935.292842013892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45935.292842013892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45935.292842013892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45935.292842013892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45935.292842013892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45935.292842013892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45935.292842013892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45935.292842013892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45935.292842013892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45935.292842013892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45935.292842013892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45935.292842013892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45935.292842013892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45935.292842013892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45935.292842013892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45935.292842013892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45935.292842013892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45935.292842013892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45935.292842013892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45935.292842013892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45935.292842013892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45935.292842013892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45935.292842013892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45935.292842013892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45935.292842013892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45935.292842013892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45935.292842013892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45935.292842013892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45935.292842013892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45935.292842013892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45935.292842013892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45935.292842013892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45935.292842013892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45935.292842013892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45935.292842013892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45935.292842013892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45935.292842013892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45935.292842013892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45935.292842013892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45935.292842013892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45935.292842013892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45935.292842013892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45935.292842013892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45935.292842013892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45935.292842013892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45935.292842013892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45935.292842013892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45935.292842013892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45935.292842013892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45935.292842013892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45935.292842013892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45935.292842013892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45935.292842013892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45935.292842013892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45935.292842013892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45935.292842013892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45935.292842013892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45935.292842013892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45935.292842013892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45935.292842013892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45935.292842013892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45935.292842013892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45935.292842013892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45935.292842013892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45935.292842013892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45935.292842013892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45935.292842013892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45935.292842013892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45935.292842013892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45935.292842013892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45935.292842013892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45935.292842013892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45935.292842013892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45935.292842013892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45935.292842013892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45935.292842013892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45935.292842013892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45935.292842013892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45935.292842013892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45935.292842013892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45935.292842013892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45935.292842013892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45935.292842013892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45935.292842013892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45935.292842013892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45935.292842013892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45935.292842013892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45935.292842013892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45935.292842013892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45935.292842013892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45935.292842013892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45935.292842013892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45935.292842013892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45935.292842013892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45935.292842013892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45935.292842013892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45935.292842013892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45935.292842013892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45935.292842013892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45935.292842013892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45935.292842013892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45935.292842013892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45935.292842013892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45935.292842013892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45935.292842013892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45935.292842013892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45935.292842013892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45935.292842013892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45935.292842013892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45935.292842013892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45935.292842013892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45935.292842013892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45935.292842013892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45935.292842013892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45935.292842013892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45935.292842013892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45935.292842013892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45935.292842013892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45935.292842013892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45935.292842013892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45935.292842013892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45935.292842013892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45935.292842013892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45935.292842013892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45935.292842013892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45935.292842013892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45935.292842013892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45935.292842013892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45935.292842013892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45935.292842013892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45935.292842013892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45935.292842013892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45935.292842013892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45935.292842013892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45935.292842013892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45935.292842013892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45935.292842013892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45935.292842013892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45935.292842013892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45935.292842013892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45935.292842013892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45935.292842013892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45935.292842013892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45935.292842013892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45935.292842013892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45935.292842013892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45935.292842013892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45935.292842013892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45935.292842013892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45935.292842013892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45935.292842013892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45935.292842013892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45935.292842013892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45935.292842013892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45935.292842013892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45935.292842013892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45935.292842013892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45935.292842013892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45935.292842013892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45935.292842013892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45935.292842013892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45935.292842013892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45935.292842013892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45935.292842013892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45935.292842013892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45935.292842013892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45935.292842013892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45935.292842013892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45935.292842013892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45935.292842013892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45935.292842013892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45935.292842013892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45935.292842013892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45935.292842013892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45935.292842013892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45935.292842013892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45935.292842013892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45935.292842013892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45935.292842013892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45935.292842013892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45935.292842013892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45935.292842013892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45935.292842013892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45935.292842013892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45935.292842013892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45935.292842013892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45935.292842013892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45935.292842013892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45935.292842013892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45935.292842013892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45935.292842013892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45935.292842013892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45935.292842013892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45935.292842013892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45935.292842013892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45935.292842013892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45935.292842013892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45935.292842013892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45935.292842013892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45935.292842013892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45935.292842013892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45935.292842013892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45935.292842013892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45935.292842013892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45935.292842013892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45935.292842013892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45935.292842013892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45935.292842013892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45935.292842013892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45935.292842013892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45935.292842013892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45935.292842013892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45935.292842013892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45935.292842013892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45935.292842013892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45935.292842013892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45935.292842013892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45935.292842013892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45935.292842013892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45935.292842013892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45935.292842013892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45935.292842013892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45935.292842013892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45935.292842013892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45935.292842013892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45935.292842013892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45935.292842013892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45935.292842013892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45935.292842013892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45935.292842013892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45935.292842013892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45935.292842013892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45935.292842013892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45935.292842013892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45935.292842013892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45935.292842013892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45935.292842013892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45935.292842013892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45935.292842013892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45935.292842013892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45935.292842013892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45935.292842013892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45935.292842013892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45935.292842013892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45935.292842013892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45935.292842013892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45935.292842013892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45935.292842013892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45935.292842013892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45935.292842013892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45935.292842013892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45935.292842013892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45935.292842013892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45935.292842013892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45935.292842013892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45935.292842013892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45935.292842013892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45935.292842013892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45935.292842013892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45935.292842013892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45935.292842013892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45935.292842013892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45935.292842013892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45935.292842013892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45935.292842013892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45935.292842013892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45935.292842013892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45935.292842013892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45935.292842013892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45935.292842013892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45935.292842013892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45935.292842013892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45935.292842013892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45935.292842013892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45935.292842013892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45935.292842013892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45935.292842013892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45935.292842013892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45935.292842013892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45935.292842013892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45935.292842013892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45935.292842013892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45935.292842013892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45935.292842013892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45935.292842013892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45935.292842013892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45935.292842013892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45935.292842013892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45935.292842013892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45935.292842013892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45935.292842013892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45935.292842013892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45935.292842013892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45935.292842013892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45935.292842013892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45935.292842013892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45935.292842013892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45935.292842013892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45935.292842013892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45935.292842013892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45935.292842013892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45935.292842013892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45935.292842013892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45935.292842013892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45935.292842013892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45935.292842013892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45935.292842013892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45935.292842013892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45935.292842013892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45935.292842013892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45935.292842013892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45935.292842013892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45935.292842013892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45935.292842013892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45935.292842013892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45935.292842013892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45935.292842013892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45935.292842013892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45935.292842013892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45935.292842013892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45935.292842013892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45935.292842013892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45935.292842013892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45935.292842013892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45935.292842013892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45935.292842013892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45935.292842013892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45935.292842013892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45935.292842013892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45935.292842013892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45935.292842013892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45935.292842013892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45935.292842013892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45935.292842013892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45935.292842013892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45935.292842013892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45935.292842013892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45935.292842013892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45935.292842013892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45935.292842013892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45935.292842013892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45935.292842013892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45935.292842013892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45935.292842013892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45935.292842013892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45935.292842013892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45935.292842013892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45935.292842013892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45935.292842013892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45935.292842013892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45935.292842013892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45935.292842013892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45935.292842013892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45935.292842013892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45935.292842013892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45935.292842013892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45935.292842013892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45935.292842013892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45935.292842013892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45935.292842013892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45935.292842013892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45935.292842013892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45935.292842013892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45935.292842013892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45935.292842013892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45935.292842013892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45935.292842013892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45935.292842013892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45935.292842013892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45935.292842013892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45935.292842013892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45935.292842013892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45935.292842013892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45935.292842013892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45935.292842013892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45935.292842013892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45935.292842013892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45935.292842013892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45935.292842013892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45935.292842013892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45935.292842013892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45935.292842013892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45935.292842013892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45935.292842013892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45935.292842013892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45935.292842013892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45935.292842013892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45935.292842013892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45935.292842013892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45935.292842013892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45935.292842013892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45935.292842013892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45935.292842013892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45935.292842013892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45935.292842013892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45935.292842013892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45935.292842013892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45935.292842013892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45935.292842013892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45935.292842013892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45935.292842013892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45935.292842013892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45935.292842013892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45935.292842013892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45935.292842013892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45935.292842013892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45935.292842013892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45935.292842013892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45935.292842013892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45935.292842013892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45935.292842013892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45935.292842013892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45935.292842013892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45935.292842013892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45935.292842013892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45935.292842013892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45935.292842013892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45935.292842013892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45935.292842013892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45935.292842013892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45935.292842013892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45935.292842013892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45935.292842013892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45935.292842013892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45935.292842013892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45935.292842013892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45935.292842013892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45935.292842013892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45935.292842013892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45935.292842013892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45935.292842013892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45935.292842013892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45935.292842013892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45935.292842013892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45935.292842013892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45935.292842013892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45935.292842013892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45935.292842013892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45935.292842013892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231.81212442129618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4.4025642361157225</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39048</v>
      </c>
      <c r="F4" s="113">
        <v>45934.702430555553</v>
      </c>
      <c r="G4" s="114">
        <f ca="1">IFERROR(NOW()-F4,"")</f>
        <v>0.59041122685448499</v>
      </c>
      <c r="H4" s="113">
        <v>45934.712175925924</v>
      </c>
      <c r="I4" s="110" t="str">
        <f>IFERROR(VLOOKUP(D4,DB!A:F,6,0),"")</f>
        <v>Generator-SG</v>
      </c>
      <c r="J4" s="110" t="str">
        <f>IFERROR(VLOOKUP(D4,DB!A:G,7,0),"")</f>
        <v>Dead</v>
      </c>
      <c r="K4" s="115" t="s">
        <v>39065</v>
      </c>
      <c r="L4" s="107" t="str">
        <f>IFERROR(VLOOKUP(D4,DB!A:I,9,0),"")</f>
        <v>Latis</v>
      </c>
    </row>
    <row r="5" spans="1:16" ht="31.5" customHeight="1">
      <c r="A5" s="110" t="s">
        <v>39066</v>
      </c>
      <c r="B5" s="110" t="str">
        <f>IFERROR(VLOOKUP(D5,DB!A:K,11,0),"")</f>
        <v>R4</v>
      </c>
      <c r="C5" s="111">
        <v>1</v>
      </c>
      <c r="D5" s="107" t="s">
        <v>27578</v>
      </c>
      <c r="E5" s="112" t="s">
        <v>38964</v>
      </c>
      <c r="F5" s="113">
        <v>45934.845833333333</v>
      </c>
      <c r="G5" s="114">
        <f ca="1">IFERROR(NOW()-F5,"")</f>
        <v>0.44700844907492865</v>
      </c>
      <c r="H5" s="113">
        <v>45934.813009259262</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34306</v>
      </c>
      <c r="E6" s="112" t="s">
        <v>38964</v>
      </c>
      <c r="F6" s="113">
        <v>45934.995312500003</v>
      </c>
      <c r="G6" s="114">
        <f ca="1">IFERROR(NOW()-F6,"")</f>
        <v>0.29752928240486654</v>
      </c>
      <c r="H6" s="113">
        <v>45934.989328703705</v>
      </c>
      <c r="I6" s="110" t="str">
        <f>IFERROR(VLOOKUP(D6,DB!A:F,6,0),"")</f>
        <v>SCECO</v>
      </c>
      <c r="J6" s="110" t="str">
        <f>IFERROR(VLOOKUP(D6,DB!A:G,7,0),"")</f>
        <v>Dead</v>
      </c>
      <c r="K6" s="115" t="s">
        <v>39069</v>
      </c>
      <c r="L6" s="107" t="str">
        <f>IFERROR(VLOOKUP(D6,DB!A:I,9,0),"")</f>
        <v>Latis</v>
      </c>
    </row>
    <row r="7" spans="1:16" ht="15" customHeight="1">
      <c r="A7" s="110" t="s">
        <v>39070</v>
      </c>
      <c r="B7" s="110" t="str">
        <f>IFERROR(VLOOKUP(D7,DB!A:K,11,0),"")</f>
        <v>R4</v>
      </c>
      <c r="C7" s="111">
        <v>2</v>
      </c>
      <c r="D7" s="107" t="s">
        <v>25891</v>
      </c>
      <c r="E7" s="112" t="s">
        <v>38964</v>
      </c>
      <c r="F7" s="113">
        <v>45935.156944444447</v>
      </c>
      <c r="G7" s="114">
        <f ca="1">IFERROR(NOW()-F7,"")</f>
        <v>0.13589733796106884</v>
      </c>
      <c r="H7" s="113">
        <v>45935.07104166667</v>
      </c>
      <c r="I7" s="110" t="str">
        <f>IFERROR(VLOOKUP(D7,DB!A:F,6,0),"")</f>
        <v>Generator-SG</v>
      </c>
      <c r="J7" s="110" t="str">
        <f>IFERROR(VLOOKUP(D7,DB!A:G,7,0),"")</f>
        <v>Good</v>
      </c>
      <c r="K7" s="115" t="s">
        <v>39071</v>
      </c>
      <c r="L7" s="107" t="str">
        <f>IFERROR(VLOOKUP(D7,DB!A:I,9,0),"")</f>
        <v>Latis</v>
      </c>
    </row>
    <row r="8" spans="1:16" ht="15" customHeight="1">
      <c r="A8" s="110" t="s">
        <v>39072</v>
      </c>
      <c r="B8" s="110" t="str">
        <f>IFERROR(VLOOKUP(D8,DB!A:K,11,0),"")</f>
        <v>R4</v>
      </c>
      <c r="C8" s="111">
        <v>1</v>
      </c>
      <c r="D8" s="107" t="s">
        <v>35912</v>
      </c>
      <c r="E8" s="112" t="s">
        <v>38964</v>
      </c>
      <c r="F8" s="113"/>
      <c r="G8" s="114">
        <f ca="1">IFERROR(NOW()-F8,"")</f>
        <v>45935.292842013892</v>
      </c>
      <c r="H8" s="113">
        <v>45935.157523148147</v>
      </c>
      <c r="I8" s="110" t="str">
        <f>IFERROR(VLOOKUP(D8,DB!A:F,6,0),"")</f>
        <v>Generator-SG</v>
      </c>
      <c r="J8" s="110" t="str">
        <f>IFERROR(VLOOKUP(D8,DB!A:G,7,0),"")</f>
        <v>Dead</v>
      </c>
      <c r="K8" s="115" t="s">
        <v>39073</v>
      </c>
      <c r="L8" s="107" t="str">
        <f>IFERROR(VLOOKUP(D8,DB!A:I,9,0),"")</f>
        <v>Latis</v>
      </c>
    </row>
    <row r="9" spans="1:16" ht="15" customHeight="1">
      <c r="A9" s="110"/>
      <c r="B9" s="110" t="str">
        <f>IFERROR(VLOOKUP(D9,DB!A:K,11,0),"")</f>
        <v/>
      </c>
      <c r="C9" s="111"/>
      <c r="D9" s="107"/>
      <c r="E9" s="112"/>
      <c r="F9" s="113"/>
      <c r="G9" s="114">
        <f ca="1">IFERROR(NOW()-F9,"")</f>
        <v>45935.292842013892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45935.292842013892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45935.292842013892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45935.292842013892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45935.292842013892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45935.292842013892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45935.292842013892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45935.292842013892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45935.292842013892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45935.292842013892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45935.292842013892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45935.292842013892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45935.292842013892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45935.292842013892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45935.292842013892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45935.292842013892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45935.292842013892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45935.292842013892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45935.292842013892</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43.460781828704057</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39048</v>
      </c>
      <c r="F3" s="38">
        <v>45926.188877314817</v>
      </c>
      <c r="G3" s="39">
        <f ca="1">IFERROR(NOW()-F3,"-")</f>
        <v>9.1039646990757319</v>
      </c>
      <c r="H3" s="38">
        <v>45926.158159722225</v>
      </c>
      <c r="I3" s="37" t="str">
        <f>IFERROR(VLOOKUP(D3,DB!A:F,6,0),"")</f>
        <v>SCECO</v>
      </c>
      <c r="J3" s="37" t="str">
        <f>IFERROR(VLOOKUP(D3,DB!A:G,7,0),"")</f>
        <v>Good</v>
      </c>
      <c r="K3" s="37" t="s">
        <v>39077</v>
      </c>
      <c r="L3" s="37" t="str">
        <f>IFERROR(VLOOKUP(D3,DB!A:I,9,0),"")</f>
        <v>Latis</v>
      </c>
      <c r="M3" s="136"/>
    </row>
    <row r="4" spans="1:13" ht="15">
      <c r="A4" s="37"/>
      <c r="B4" s="37" t="str">
        <f>IFERROR(VLOOKUP(D4,DB!A:K,11,0),"")</f>
        <v/>
      </c>
      <c r="C4" s="37"/>
      <c r="D4" s="37"/>
      <c r="E4" s="37"/>
      <c r="F4" s="38"/>
      <c r="G4" s="39">
        <f ca="1">IFERROR(NOW()-F4,"-")</f>
        <v>45935.292842013892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45935.292842013892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45935.292842013892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45935.292842013892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45935.292842013892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45935.292842013892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45935.292842013892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45935.292842013892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45935.292842013892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45935.292842013892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45935.292842013892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45935.292842013892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45935.292842013892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45935.292842013892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45935.292842013892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45935.292842013892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45935.292842013892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45935.292842013892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45935.292842013892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45935.292842013892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45935.292842013892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45935.292842013892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45935.292842013892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45935.292842013892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45935.292842013892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45935.292842013892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45935.292842013892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45935.292842013892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45935.292842013892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45935.292842013892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45935.292842013892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45935.292842013892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45935.292842013892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45935.292842013892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45935.292842013892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45935.292842013892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45935.292842013892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45935.292842013892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45935.292842013892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45935.292842013892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45935.292842013892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45935.292842013892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45935.292842013892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45935.292842013892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45935.292842013892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45935.292842013892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45935.292842013892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45935.292842013892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45935.292842013892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45935.292842013892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45935.292842013892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45935.292842013892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45935.292842013892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45935.292842013892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45935.292842013892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45935.292842013892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45935.292842013892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45935.292842013892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45935.292842013892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45935.292842013892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45935.292842013892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45935.292842013892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45935.292842013892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45935.292842013892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45935.292842013892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45935.292842013892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45935.292842013892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45935.292842013892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45935.292842013892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45935.292842013892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45935.292842013892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45935.292842013892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45935.292842013892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45935.292842013892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45935.292842013892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45935.292842013892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45935.292842013892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45935.292842013892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45935.292842013892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45935.292842013892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45935.292842013892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45935.292842013892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45935.292842013892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45935.292842013892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45935.292842013892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45935.292842013892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45935.292842013892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45935.292842013892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45935.292842013892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45935.292842013892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45935.292842013892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45935.292842013892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45935.292842013892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45935.292842013892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45935.292842013892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45935.292842013892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45935.292842013892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45935.292842013892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45935.292842013892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45935.292842013892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45935.292842013892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45935.292842013892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45935.292842013892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45935.292842013892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45935.292842013892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45935.292842013892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45935.292842013892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45935.292842013892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45935.292842013892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45935.292842013892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45935.292842013892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45935.292842013892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45935.292842013892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45935.292842013892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45935.292842013892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45935.292842013892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45935.292842013892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45935.292842013892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45935.292842013892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45935.292842013892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45935.292842013892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45935.292842013892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45935.292842013892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45935.292842013892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45935.292842013892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45935.292842013892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45935.292842013892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45935.292842013892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45935.292842013892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45935.292842013892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45935.292842013892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45935.292842013892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45935.292842013892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45935.292842013892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45935.292842013892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45935.292842013892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45935.292842013892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45935.292842013892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45935.292842013892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45935.292842013892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45935.292842013892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45935.292842013892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45935.292842013892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45935.292842013892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45935.292842013892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45935.292842013892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45935.292842013892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45935.292842013892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45935.292842013892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45935.292842013892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45935.292842013892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45935.292842013892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45935.292842013892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45935.292842013892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45935.292842013892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45935.292842013892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45935.292842013892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45935.292842013892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45935.292842013892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45935.292842013892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45935.292842013892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45935.292842013892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45935.292842013892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45935.292842013892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45935.292842013892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45935.292842013892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45935.292842013892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45935.292842013892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45935.292842013892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45935.292842013892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45935.292842013892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45935.292842013892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45935.292842013892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45935.292842013892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45935.292842013892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45935.292842013892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45935.292842013892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45935.292842013892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1.4118697916710516</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8.5199947916698875</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0.35059664351865649</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1.5875179398208275</v>
      </c>
      <c r="H5" s="140">
        <v>45933.228229166663</v>
      </c>
      <c r="I5" s="137" t="str">
        <f>IFERROR(VLOOKUP(D5,DB!A:F,6,0),"")</f>
        <v>SCECO</v>
      </c>
      <c r="J5" s="137" t="str">
        <f>IFERROR(VLOOKUP(D5,DB!A:G,7,0),"")</f>
        <v>Weak</v>
      </c>
      <c r="K5" s="137" t="s">
        <v>39084</v>
      </c>
      <c r="L5" s="137" t="str">
        <f>IFERROR(VLOOKUP(D5,DB!A:I,9,0),"")</f>
        <v>Latis</v>
      </c>
    </row>
    <row r="6" spans="1:16383" ht="31.5" customHeight="1">
      <c r="A6" s="137" t="s">
        <v>39085</v>
      </c>
      <c r="B6" s="137" t="str">
        <f>IFERROR(VLOOKUP(D6,DB!A:K,11,0),"")</f>
        <v>R6</v>
      </c>
      <c r="C6" s="137">
        <v>1</v>
      </c>
      <c r="D6" s="137" t="s">
        <v>36815</v>
      </c>
      <c r="E6" s="137" t="s">
        <v>38964</v>
      </c>
      <c r="F6" s="140">
        <v>45935.280729166669</v>
      </c>
      <c r="G6" s="137">
        <f ca="1">IFERROR(NOW()-F6,"-")</f>
        <v>1.2112847223761491E-2</v>
      </c>
      <c r="H6" s="140">
        <v>45935.274942129632</v>
      </c>
      <c r="I6" s="137" t="str">
        <f>IFERROR(VLOOKUP(D6,DB!A:F,6,0),"")</f>
        <v>SCECO</v>
      </c>
      <c r="J6" s="137" t="str">
        <f>IFERROR(VLOOKUP(D6,DB!A:G,7,0),"")</f>
        <v>Vandalized</v>
      </c>
      <c r="K6" s="137" t="s">
        <v>39086</v>
      </c>
      <c r="L6" s="137" t="str">
        <f>IFERROR(VLOOKUP(D6,DB!A:I,9,0),"")</f>
        <v>Latis</v>
      </c>
      <c r="M6" s="137"/>
    </row>
    <row r="7" spans="1:16383" ht="31.5" customHeight="1">
      <c r="A7" s="121"/>
      <c r="B7" s="137" t="str">
        <f>IFERROR(VLOOKUP(D7,DB!A:K,11,0),"")</f>
        <v/>
      </c>
      <c r="C7" s="137"/>
      <c r="D7" s="137"/>
      <c r="E7" s="137"/>
      <c r="F7" s="137"/>
      <c r="G7" s="137">
        <f ca="1">IFERROR(NOW()-F7,"-")</f>
        <v>45935.292842013892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45935.292842013892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45935.292842013892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45935.292842013892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45935.292842013892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45935.292842013892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45935.292842013892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45935.292842013892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45935.292842013892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45935.292842013892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45935.292842013892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45935.292842013892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45935.292842013892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45935.292842013892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45935.292842013892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45935.292842013892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45935.292842013892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45935.292842013892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45935.292842013892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45935.292842013892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45935.292842013892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45935.292842013892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45935.292842013892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45935.292842013892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45935.292842013892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45935.292842013892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45935.292842013892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45935.292842013892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45935.292842013892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45935.292842013892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45935.292842013892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45935.292842013892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45935.292842013892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45935.292842013892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45935.292842013892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45935.292842013892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45935.292842013892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45935.292842013892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45935.292842013892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45935.292842013892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45935.292842013892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45935.292842013892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45935.292842013892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45935.292842013892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45935.292842013892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45935.292842013892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45935.292842013892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45935.292842013892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45935.292842013892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45935.292842013892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45935.292842013892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45935.292842013892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45935.292842013892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45935.292842013892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45935.292842013892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45935.292842013892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45935.292842013892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45935.292842013892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45935.292842013892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45935.292842013892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45935.292842013892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45935.292842013892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45935.292842013892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45935.292842013892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45935.292842013892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45935.292842013892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45935.292842013892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45935.292842013892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45935.292842013892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45935.292842013892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45935.292842013892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45935.292842013892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45935.292842013892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45935.292842013892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45935.292842013892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45935.292842013892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45935.292842013892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45935.292842013892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45935.292842013892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45935.292842013892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45935.292842013892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45935.292842013892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45935.292842013892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45935.292842013892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45935.292842013892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45935.292842013892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45935.292842013892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45935.292842013892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45935.292842013892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45935.292842013892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45935.292842013892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45935.292842013892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45935.292842013892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45935.292842013892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45935.292842013892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45935.292842013892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45935.292842013892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45935.292842013892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45935.292842013892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45935.292842013892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45935.292842013892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45935.292842013892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45935.292842013892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45935.292842013892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45935.292842013892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45935.292842013892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45935.292842013892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45935.292842013892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45935.292842013892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45935.292842013892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45935.292842013892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45935.292842013892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45935.292842013892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45935.292842013892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45935.292842013892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45935.292842013892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45935.292842013892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45935.292842013892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45935.292842013892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45935.292842013892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45935.292842013892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45935.292842013892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45935.292842013892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45935.292842013892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45935.292842013892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45935.292842013892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45935.292842013892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45935.292842013892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45935.292842013892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45935.292842013892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45935.292842013892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45935.292842013892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45935.292842013892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45935.292842013892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45935.292842013892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45935.292842013892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45935.292842013892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45935.292842013892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45935.292842013892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45935.292842013892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45935.292842013892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45935.292842013892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45935.292842013892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45935.292842013892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45935.292842013892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45935.292842013892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45935.292842013892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45935.292842013892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45935.292842013892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45935.292842013892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45935.292842013892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45935.292842013892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45935.292842013892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45935.292842013892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45935.292842013892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45935.292842013892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45935.292842013892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45935.292842013892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45935.292842013892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45935.292842013892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45935.292842013892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45935.292842013892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45935.292842013892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45935.292842013892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45935.292842013892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45935.292842013892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45935.292842013892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45935.292842013892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45935.292842013892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45935.292842013892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45935.292842013892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45935.292842013892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45935.292842013892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45935.292842013892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45935.292842013892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45935.292842013892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45935.292842013892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45935.292842013892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45935.292842013892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45935.292842013892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45935.292842013892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45935.292842013892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45935.292842013892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45935.292842013892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45935.292842013892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45935.292842013892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45935.292842013892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45935.292842013892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45935.292842013892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45935.292842013892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45935.292842013892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45935.292842013892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45935.292842013892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45935.292842013892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45935.292842013892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45935.292842013892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45935.292842013892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45935.292842013892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45935.292842013892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45935.292842013892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45935.292842013892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45935.292842013892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45935.292842013892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45935.292842013892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45935.292842013892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45935.292842013892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45935.292842013892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45935.292842013892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45935.292842013892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45935.292842013892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45935.292842013892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45935.292842013892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45935.292842013892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45935.292842013892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45935.292842013892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45935.292842013892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45935.292842013892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45935.292842013892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45935.292842013892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45935.292842013892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45935.292842013892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45935.292842013892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45935.292842013892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45935.292842013892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45935.292842013892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45935.292842013892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45935.292842013892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45935.292842013892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45935.292842013892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45935.292842013892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45935.292842013892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45935.292842013892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45935.292842013892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45935.292842013892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45935.292842013892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45935.292842013892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45935.292842013892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45935.292842013892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45935.292842013892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45935.292842013892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45935.292842013892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45935.292842013892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45935.292842013892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45935.292842013892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45935.292842013892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45935.292842013892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45935.292842013892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45935.292842013892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45935.292842013892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45935.292842013892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45935.292842013892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45935.292842013892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45935.292842013892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45935.292842013892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45935.292842013892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45935.292842013892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45935.292842013892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45935.292842013892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45935.292842013892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45935.292842013892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45935.292842013892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45935.292842013892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45935.292842013892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45935.292842013892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45935.292842013892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45935.292842013892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45935.292842013892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45935.292842013892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45935.292842013892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45935.292842013892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45935.292842013892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45935.292842013892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45935.292842013892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45935.292842013892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45935.292842013892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45935.292842013892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45935.292842013892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45935.292842013892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45935.292842013892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45935.292842013892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45935.292842013892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45935.292842013892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45935.292842013892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45935.292842013892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45935.292842013892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45935.292842013892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45935.292842013892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45935.292842013892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45935.292842013892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45935.292842013892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45935.292842013892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45935.292842013892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45935.292842013892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45935.292842013892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45935.292842013892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45935.292842013892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